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HAN\CALENDARS CYCLING\Calendar 2026\"/>
    </mc:Choice>
  </mc:AlternateContent>
  <bookViews>
    <workbookView xWindow="0" yWindow="105" windowWidth="15195" windowHeight="7935"/>
  </bookViews>
  <sheets>
    <sheet name="Annual (2)" sheetId="5" r:id="rId1"/>
  </sheets>
  <definedNames>
    <definedName name="HEADDAYA3" localSheetId="0">#REF!,#REF!,#REF!,#REF!,#REF!,#REF!,#REF!,#REF!,#REF!,#REF!,#REF!,#REF!,#REF!</definedName>
    <definedName name="HEADDAYA3">#REF!,#REF!,#REF!,#REF!,#REF!,#REF!,#REF!,#REF!,#REF!,#REF!,#REF!,#REF!,#REF!</definedName>
    <definedName name="HEADDAYA4" localSheetId="0">#REF!,#REF!,#REF!,#REF!,#REF!,#REF!,#REF!,#REF!,#REF!,#REF!,#REF!,#REF!,#REF!,#REF!,#REF!,#REF!,#REF!</definedName>
    <definedName name="HEADDAYA4">#REF!,#REF!,#REF!,#REF!,#REF!,#REF!,#REF!,#REF!,#REF!,#REF!,#REF!,#REF!,#REF!,#REF!,#REF!,#REF!,#REF!</definedName>
    <definedName name="HEADWEEKA3" localSheetId="0">#REF!,#REF!,#REF!,#REF!,#REF!,#REF!,#REF!,#REF!,#REF!,#REF!,#REF!,#REF!</definedName>
    <definedName name="HEADWEEKA3">#REF!,#REF!,#REF!,#REF!,#REF!,#REF!,#REF!,#REF!,#REF!,#REF!,#REF!,#REF!</definedName>
    <definedName name="HEADWEEKA4" localSheetId="0">#REF!,#REF!,#REF!,#REF!,#REF!,#REF!,#REF!,#REF!,#REF!,#REF!,#REF!,#REF!</definedName>
    <definedName name="HEADWEEKA4">#REF!,#REF!,#REF!,#REF!,#REF!,#REF!,#REF!,#REF!,#REF!,#REF!,#REF!,#REF!</definedName>
    <definedName name="_xlnm.Print_Area" localSheetId="0">'Annual (2)'!$A$8:$Z$49</definedName>
  </definedNames>
  <calcPr calcId="152511"/>
</workbook>
</file>

<file path=xl/calcChain.xml><?xml version="1.0" encoding="utf-8"?>
<calcChain xmlns="http://schemas.openxmlformats.org/spreadsheetml/2006/main">
  <c r="C2" i="5" l="1"/>
  <c r="U3" i="5" s="1"/>
  <c r="C1" i="5"/>
  <c r="C9" i="5" s="1"/>
  <c r="J3" i="5" l="1"/>
  <c r="C3" i="5"/>
  <c r="B10" i="5" s="1"/>
  <c r="O3" i="5"/>
  <c r="I3" i="5"/>
  <c r="E2" i="5"/>
  <c r="D3" i="5"/>
  <c r="P3" i="5"/>
  <c r="B11" i="5" l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R3" i="5"/>
  <c r="K3" i="5"/>
  <c r="Q3" i="5"/>
  <c r="E3" i="5"/>
  <c r="E1" i="5"/>
  <c r="E9" i="5" s="1"/>
  <c r="L3" i="5"/>
  <c r="F3" i="5"/>
  <c r="D10" i="5" s="1"/>
  <c r="F2" i="5"/>
  <c r="G2" i="5" s="1"/>
  <c r="W3" i="5"/>
  <c r="H3" i="5" l="1"/>
  <c r="G1" i="5"/>
  <c r="G9" i="5" s="1"/>
  <c r="T3" i="5"/>
  <c r="M3" i="5"/>
  <c r="S3" i="5"/>
  <c r="I2" i="5"/>
  <c r="G3" i="5"/>
  <c r="F10" i="5" s="1"/>
  <c r="Y3" i="5"/>
  <c r="Z3" i="5"/>
  <c r="D11" i="5"/>
  <c r="D12" i="5"/>
  <c r="D13" i="5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O4" i="5"/>
  <c r="K2" i="5"/>
  <c r="P4" i="5"/>
  <c r="U4" i="5"/>
  <c r="J4" i="5"/>
  <c r="D4" i="5"/>
  <c r="C4" i="5"/>
  <c r="H10" i="5" s="1"/>
  <c r="I1" i="5"/>
  <c r="I9" i="5" s="1"/>
  <c r="I4" i="5"/>
  <c r="H11" i="5" l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E4" i="5"/>
  <c r="K1" i="5"/>
  <c r="K9" i="5" s="1"/>
  <c r="W4" i="5"/>
  <c r="L4" i="5"/>
  <c r="R4" i="5"/>
  <c r="M2" i="5"/>
  <c r="Q4" i="5"/>
  <c r="K4" i="5"/>
  <c r="F4" i="5"/>
  <c r="J10" i="5" s="1"/>
  <c r="J11" i="5" l="1"/>
  <c r="J12" i="5" s="1"/>
  <c r="J13" i="5" s="1"/>
  <c r="J14" i="5" s="1"/>
  <c r="Y4" i="5"/>
  <c r="H4" i="5"/>
  <c r="M1" i="5"/>
  <c r="M9" i="5" s="1"/>
  <c r="M4" i="5"/>
  <c r="S4" i="5"/>
  <c r="Z4" i="5"/>
  <c r="G4" i="5"/>
  <c r="L10" i="5" s="1"/>
  <c r="O2" i="5"/>
  <c r="T4" i="5"/>
  <c r="J15" i="5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L11" i="5" l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O5" i="5"/>
  <c r="C5" i="5"/>
  <c r="P5" i="5"/>
  <c r="O1" i="5"/>
  <c r="O9" i="5" s="1"/>
  <c r="D5" i="5"/>
  <c r="Q2" i="5"/>
  <c r="I5" i="5"/>
  <c r="N11" i="5" s="1"/>
  <c r="U5" i="5"/>
  <c r="J5" i="5"/>
  <c r="N12" i="5" l="1"/>
  <c r="N13" i="5"/>
  <c r="W5" i="5"/>
  <c r="Q5" i="5"/>
  <c r="S2" i="5"/>
  <c r="F5" i="5"/>
  <c r="R5" i="5"/>
  <c r="L5" i="5"/>
  <c r="K5" i="5"/>
  <c r="E5" i="5"/>
  <c r="P11" i="5" s="1"/>
  <c r="Q1" i="5"/>
  <c r="Q9" i="5" s="1"/>
  <c r="N14" i="5"/>
  <c r="N15" i="5" s="1"/>
  <c r="N16" i="5" s="1"/>
  <c r="N17" i="5" s="1"/>
  <c r="N18" i="5" s="1"/>
  <c r="N19" i="5" s="1"/>
  <c r="N20" i="5" s="1"/>
  <c r="N21" i="5" s="1"/>
  <c r="N22" i="5" s="1"/>
  <c r="N23" i="5" s="1"/>
  <c r="N24" i="5" s="1"/>
  <c r="N25" i="5" s="1"/>
  <c r="N26" i="5" s="1"/>
  <c r="N27" i="5" s="1"/>
  <c r="N28" i="5" s="1"/>
  <c r="N29" i="5" s="1"/>
  <c r="N30" i="5" s="1"/>
  <c r="N31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N46" i="5" s="1"/>
  <c r="N47" i="5" s="1"/>
  <c r="N48" i="5" s="1"/>
  <c r="U2" i="5" l="1"/>
  <c r="Z5" i="5"/>
  <c r="M5" i="5"/>
  <c r="G5" i="5"/>
  <c r="R10" i="5" s="1"/>
  <c r="Y5" i="5"/>
  <c r="S5" i="5"/>
  <c r="R12" i="5" s="1"/>
  <c r="T5" i="5"/>
  <c r="H5" i="5"/>
  <c r="S1" i="5"/>
  <c r="S9" i="5" s="1"/>
  <c r="P12" i="5"/>
  <c r="P13" i="5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P39" i="5" s="1"/>
  <c r="P40" i="5" s="1"/>
  <c r="P41" i="5" s="1"/>
  <c r="P42" i="5" s="1"/>
  <c r="P43" i="5" s="1"/>
  <c r="P44" i="5" s="1"/>
  <c r="P45" i="5" s="1"/>
  <c r="P46" i="5" s="1"/>
  <c r="P47" i="5" s="1"/>
  <c r="P48" i="5" s="1"/>
  <c r="R11" i="5" l="1"/>
  <c r="R13" i="5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J6" i="5"/>
  <c r="D6" i="5"/>
  <c r="C6" i="5"/>
  <c r="T10" i="5" s="1"/>
  <c r="P6" i="5"/>
  <c r="O6" i="5"/>
  <c r="U6" i="5"/>
  <c r="I6" i="5"/>
  <c r="W2" i="5"/>
  <c r="U1" i="5"/>
  <c r="U9" i="5" s="1"/>
  <c r="T11" i="5" l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W1" i="5"/>
  <c r="W9" i="5" s="1"/>
  <c r="K6" i="5"/>
  <c r="L6" i="5"/>
  <c r="R6" i="5"/>
  <c r="E6" i="5"/>
  <c r="Y2" i="5"/>
  <c r="Q6" i="5"/>
  <c r="F6" i="5"/>
  <c r="V10" i="5" s="1"/>
  <c r="W6" i="5"/>
  <c r="V11" i="5" l="1"/>
  <c r="V12" i="5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S6" i="5"/>
  <c r="T6" i="5"/>
  <c r="G6" i="5"/>
  <c r="X10" i="5" s="1"/>
  <c r="Y6" i="5"/>
  <c r="Y1" i="5"/>
  <c r="Y9" i="5" s="1"/>
  <c r="Z6" i="5"/>
  <c r="M6" i="5"/>
  <c r="H6" i="5"/>
  <c r="V45" i="5" l="1"/>
  <c r="V46" i="5" s="1"/>
  <c r="V47" i="5" s="1"/>
  <c r="V48" i="5" s="1"/>
  <c r="X11" i="5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</calcChain>
</file>

<file path=xl/comments1.xml><?xml version="1.0" encoding="utf-8"?>
<comments xmlns="http://schemas.openxmlformats.org/spreadsheetml/2006/main">
  <authors>
    <author/>
  </authors>
  <commentList>
    <comment ref="M8" authorId="0" shapeId="0">
      <text>
        <r>
          <rPr>
            <b/>
            <u/>
            <sz val="12"/>
            <color indexed="10"/>
            <rFont val="Tahoma"/>
            <family val="2"/>
          </rPr>
          <t>Insert Year Here</t>
        </r>
      </text>
    </comment>
  </commentList>
</comments>
</file>

<file path=xl/sharedStrings.xml><?xml version="1.0" encoding="utf-8"?>
<sst xmlns="http://schemas.openxmlformats.org/spreadsheetml/2006/main" count="127" uniqueCount="49">
  <si>
    <t>Mon</t>
  </si>
  <si>
    <t>Tue</t>
  </si>
  <si>
    <t>Wed</t>
  </si>
  <si>
    <t>Thu</t>
  </si>
  <si>
    <t>Fri</t>
  </si>
  <si>
    <t>Sat</t>
  </si>
  <si>
    <t>Sun</t>
  </si>
  <si>
    <t>Legend</t>
  </si>
  <si>
    <t>FAMILY DAY</t>
  </si>
  <si>
    <t>DESERT DASH</t>
  </si>
  <si>
    <t>HUMAN RIGHTS DAY</t>
  </si>
  <si>
    <t>NEW YEARS DAY</t>
  </si>
  <si>
    <t>KHOMAS 100</t>
  </si>
  <si>
    <t>CHRISTMAS DAY</t>
  </si>
  <si>
    <t>Nauams</t>
  </si>
  <si>
    <t>XCO Nationals</t>
  </si>
  <si>
    <t>Nationals Champs Road ITT</t>
  </si>
  <si>
    <t>Nationals Road</t>
  </si>
  <si>
    <t>XCM Nationals</t>
  </si>
  <si>
    <t>GOOD FRIDAY</t>
  </si>
  <si>
    <t>EASTER MONDAY</t>
  </si>
  <si>
    <t>WORKERS DAY</t>
  </si>
  <si>
    <t>CASINGA DAY</t>
  </si>
  <si>
    <t>AFRICA DAY</t>
  </si>
  <si>
    <t>GENOCIDE REMEMBERANCE DAY</t>
  </si>
  <si>
    <t>ASCENSION DAY</t>
  </si>
  <si>
    <t>HEROES DAY</t>
  </si>
  <si>
    <t>UCI C1 XCO</t>
  </si>
  <si>
    <t>XC1 UCI C1 JNR</t>
  </si>
  <si>
    <t>HOLLARD HEARTS ROAD RACE</t>
  </si>
  <si>
    <t>FNB SCHOOLS</t>
  </si>
  <si>
    <t>FNB SCHOOLS FINAL</t>
  </si>
  <si>
    <t>HOLLARD THE MOON LANDSCAPE</t>
  </si>
  <si>
    <t>Naankuse Foundation Gravel Challenge</t>
  </si>
  <si>
    <t>WPP1 Airport HighWay</t>
  </si>
  <si>
    <t>WPP 2 TT</t>
  </si>
  <si>
    <t>WPP 2 Teufelslucht</t>
  </si>
  <si>
    <t>WPP 3 Dobra</t>
  </si>
  <si>
    <t>Nedbank Cycle Challenge</t>
  </si>
  <si>
    <t>WPP 4 MATCHLESS</t>
  </si>
  <si>
    <t>WPP5 ITT &amp; TTT CARIN PARK</t>
  </si>
  <si>
    <t>WPP 6 AIRPORT HIGHWAY</t>
  </si>
  <si>
    <t>Namib DC</t>
  </si>
  <si>
    <t>INDEPENDENCE DAY</t>
  </si>
  <si>
    <t>WPP 6 HILL CLIMB KUPFERBERG</t>
  </si>
  <si>
    <t>FRIEDENAU GRAVEL CHALLENGE</t>
  </si>
  <si>
    <t>FNB &amp; Seaworks</t>
  </si>
  <si>
    <t>NAMIBIAN CYCLE CLASSIC MTB</t>
  </si>
  <si>
    <t>NAMIBIAN CYCLE CLASSIC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</si>
</sst>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-yy"/>
    <numFmt numFmtId="165" formatCode="[$-409]mmmm\-yy;@"/>
    <numFmt numFmtId="166" formatCode="mmmm\-yyyy"/>
    <numFmt numFmtId="167" formatCode="0;\-0;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5"/>
      <name val="Arial"/>
      <family val="2"/>
    </font>
    <font>
      <sz val="5"/>
      <name val="MS Sans Serif"/>
      <family val="2"/>
    </font>
    <font>
      <b/>
      <sz val="5"/>
      <name val="Arial"/>
      <family val="2"/>
    </font>
    <font>
      <b/>
      <u/>
      <sz val="14"/>
      <name val="Arial"/>
      <family val="2"/>
    </font>
    <font>
      <b/>
      <u/>
      <sz val="12"/>
      <color indexed="10"/>
      <name val="Tahoma"/>
      <family val="2"/>
    </font>
    <font>
      <b/>
      <sz val="12"/>
      <name val="Arial"/>
      <family val="2"/>
    </font>
    <font>
      <b/>
      <i/>
      <sz val="13"/>
      <name val="Arial"/>
      <family val="2"/>
    </font>
    <font>
      <b/>
      <sz val="10"/>
      <name val="Arial Narrow"/>
      <family val="2"/>
    </font>
    <font>
      <b/>
      <sz val="5"/>
      <name val="Arial Narrow"/>
      <family val="2"/>
    </font>
    <font>
      <b/>
      <i/>
      <sz val="12"/>
      <name val="Arial Narrow"/>
      <family val="2"/>
    </font>
    <font>
      <b/>
      <i/>
      <sz val="13"/>
      <name val="Arial Narrow"/>
      <family val="2"/>
    </font>
    <font>
      <sz val="5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i/>
      <sz val="13"/>
      <name val="MS Sans Serif"/>
      <family val="2"/>
    </font>
    <font>
      <b/>
      <i/>
      <sz val="13"/>
      <color theme="0"/>
      <name val="Arial"/>
      <family val="2"/>
    </font>
    <font>
      <b/>
      <i/>
      <sz val="13"/>
      <color rgb="FFFFFF00"/>
      <name val="Arial"/>
      <family val="2"/>
    </font>
    <font>
      <b/>
      <i/>
      <sz val="13"/>
      <name val="Arial Black"/>
      <family val="2"/>
    </font>
    <font>
      <b/>
      <i/>
      <sz val="13"/>
      <color rgb="FF0000FF"/>
      <name val="Arial"/>
      <family val="2"/>
    </font>
    <font>
      <b/>
      <i/>
      <sz val="13"/>
      <color rgb="FFCCD64E"/>
      <name val="Arial"/>
      <family val="2"/>
    </font>
    <font>
      <b/>
      <i/>
      <sz val="12"/>
      <name val="Arial"/>
      <family val="2"/>
    </font>
    <font>
      <b/>
      <i/>
      <sz val="12"/>
      <color theme="0"/>
      <name val="Arial"/>
      <family val="2"/>
    </font>
    <font>
      <b/>
      <i/>
      <sz val="14"/>
      <name val="Arial"/>
      <family val="2"/>
    </font>
    <font>
      <b/>
      <i/>
      <sz val="14"/>
      <color theme="0"/>
      <name val="Arial"/>
      <family val="2"/>
    </font>
    <font>
      <b/>
      <u/>
      <sz val="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9">
    <xf numFmtId="0" fontId="0" fillId="0" borderId="0" xfId="0"/>
    <xf numFmtId="0" fontId="0" fillId="0" borderId="0" xfId="0" applyFill="1"/>
    <xf numFmtId="0" fontId="0" fillId="0" borderId="0" xfId="0" applyAlignment="1">
      <alignment horizontal="justify" vertical="center"/>
    </xf>
    <xf numFmtId="0" fontId="4" fillId="0" borderId="0" xfId="0" applyFont="1"/>
    <xf numFmtId="14" fontId="5" fillId="0" borderId="3" xfId="2" applyNumberFormat="1" applyFont="1" applyFill="1" applyBorder="1" applyAlignment="1" applyProtection="1">
      <alignment horizontal="center" vertical="center"/>
      <protection hidden="1"/>
    </xf>
    <xf numFmtId="14" fontId="5" fillId="0" borderId="3" xfId="2" applyNumberFormat="1" applyFont="1" applyFill="1" applyBorder="1" applyAlignment="1" applyProtection="1">
      <alignment horizontal="right" vertical="center"/>
      <protection hidden="1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Alignment="1">
      <alignment horizontal="center"/>
    </xf>
    <xf numFmtId="166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justify" vertical="center"/>
    </xf>
    <xf numFmtId="165" fontId="9" fillId="0" borderId="0" xfId="0" applyNumberFormat="1" applyFont="1" applyFill="1" applyAlignment="1">
      <alignment horizontal="center"/>
    </xf>
    <xf numFmtId="166" fontId="11" fillId="2" borderId="0" xfId="0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justify" vertical="center"/>
    </xf>
    <xf numFmtId="165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3" xfId="2" applyFont="1" applyFill="1" applyBorder="1" applyAlignment="1" applyProtection="1">
      <alignment horizontal="center" vertical="center"/>
      <protection hidden="1"/>
    </xf>
    <xf numFmtId="166" fontId="11" fillId="2" borderId="6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/>
      <protection hidden="1"/>
    </xf>
    <xf numFmtId="165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8" fillId="0" borderId="3" xfId="2" applyFont="1" applyFill="1" applyBorder="1" applyAlignment="1" applyProtection="1">
      <alignment horizontal="center" vertical="center"/>
      <protection hidden="1"/>
    </xf>
    <xf numFmtId="0" fontId="0" fillId="4" borderId="17" xfId="0" applyFill="1" applyBorder="1"/>
    <xf numFmtId="0" fontId="16" fillId="4" borderId="18" xfId="0" applyFont="1" applyFill="1" applyBorder="1" applyAlignment="1">
      <alignment horizontal="justify" vertical="center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16" fillId="2" borderId="18" xfId="0" applyFont="1" applyFill="1" applyBorder="1" applyAlignment="1">
      <alignment horizontal="justify" vertical="center"/>
    </xf>
    <xf numFmtId="0" fontId="0" fillId="4" borderId="18" xfId="0" applyFill="1" applyBorder="1" applyAlignment="1">
      <alignment horizontal="justify" vertical="center"/>
    </xf>
    <xf numFmtId="0" fontId="11" fillId="4" borderId="18" xfId="0" applyFont="1" applyFill="1" applyBorder="1" applyAlignment="1">
      <alignment horizontal="justify" vertical="center"/>
    </xf>
    <xf numFmtId="0" fontId="2" fillId="4" borderId="18" xfId="0" applyFont="1" applyFill="1" applyBorder="1" applyAlignment="1">
      <alignment horizontal="justify" vertical="center"/>
    </xf>
    <xf numFmtId="0" fontId="10" fillId="4" borderId="19" xfId="0" applyFont="1" applyFill="1" applyBorder="1"/>
    <xf numFmtId="0" fontId="10" fillId="2" borderId="20" xfId="0" applyFont="1" applyFill="1" applyBorder="1"/>
    <xf numFmtId="0" fontId="10" fillId="4" borderId="22" xfId="0" applyFont="1" applyFill="1" applyBorder="1"/>
    <xf numFmtId="0" fontId="10" fillId="4" borderId="23" xfId="0" applyFont="1" applyFill="1" applyBorder="1"/>
    <xf numFmtId="0" fontId="10" fillId="4" borderId="24" xfId="0" applyFont="1" applyFill="1" applyBorder="1"/>
    <xf numFmtId="0" fontId="10" fillId="4" borderId="26" xfId="0" applyFont="1" applyFill="1" applyBorder="1"/>
    <xf numFmtId="0" fontId="10" fillId="4" borderId="27" xfId="0" applyFont="1" applyFill="1" applyBorder="1"/>
    <xf numFmtId="0" fontId="10" fillId="4" borderId="29" xfId="0" applyFont="1" applyFill="1" applyBorder="1"/>
    <xf numFmtId="0" fontId="0" fillId="0" borderId="0" xfId="0" applyFill="1" applyAlignment="1">
      <alignment horizontal="justify" vertical="center"/>
    </xf>
    <xf numFmtId="167" fontId="14" fillId="5" borderId="10" xfId="0" applyNumberFormat="1" applyFont="1" applyFill="1" applyBorder="1" applyAlignment="1">
      <alignment horizontal="justify" vertical="center"/>
    </xf>
    <xf numFmtId="167" fontId="14" fillId="5" borderId="11" xfId="0" applyNumberFormat="1" applyFont="1" applyFill="1" applyBorder="1" applyAlignment="1">
      <alignment horizontal="justify" vertical="center"/>
    </xf>
    <xf numFmtId="167" fontId="14" fillId="5" borderId="12" xfId="0" applyNumberFormat="1" applyFont="1" applyFill="1" applyBorder="1" applyAlignment="1">
      <alignment horizontal="justify" vertical="center"/>
    </xf>
    <xf numFmtId="167" fontId="14" fillId="5" borderId="7" xfId="0" applyNumberFormat="1" applyFont="1" applyFill="1" applyBorder="1" applyAlignment="1">
      <alignment horizontal="justify" vertical="center"/>
    </xf>
    <xf numFmtId="167" fontId="14" fillId="5" borderId="2" xfId="0" applyNumberFormat="1" applyFont="1" applyFill="1" applyBorder="1" applyAlignment="1">
      <alignment horizontal="justify" vertical="center"/>
    </xf>
    <xf numFmtId="167" fontId="14" fillId="5" borderId="8" xfId="0" applyNumberFormat="1" applyFont="1" applyFill="1" applyBorder="1" applyAlignment="1">
      <alignment horizontal="justify" vertical="center"/>
    </xf>
    <xf numFmtId="167" fontId="14" fillId="0" borderId="10" xfId="0" applyNumberFormat="1" applyFont="1" applyFill="1" applyBorder="1" applyAlignment="1">
      <alignment horizontal="justify" vertical="center"/>
    </xf>
    <xf numFmtId="167" fontId="14" fillId="0" borderId="11" xfId="0" applyNumberFormat="1" applyFont="1" applyFill="1" applyBorder="1" applyAlignment="1">
      <alignment horizontal="justify" vertical="center"/>
    </xf>
    <xf numFmtId="167" fontId="14" fillId="0" borderId="12" xfId="0" applyNumberFormat="1" applyFont="1" applyFill="1" applyBorder="1" applyAlignment="1">
      <alignment horizontal="justify" vertical="center"/>
    </xf>
    <xf numFmtId="167" fontId="14" fillId="0" borderId="9" xfId="0" applyNumberFormat="1" applyFont="1" applyFill="1" applyBorder="1" applyAlignment="1">
      <alignment horizontal="justify" vertical="center"/>
    </xf>
    <xf numFmtId="167" fontId="14" fillId="0" borderId="14" xfId="0" applyNumberFormat="1" applyFont="1" applyFill="1" applyBorder="1" applyAlignment="1">
      <alignment horizontal="justify" vertical="center"/>
    </xf>
    <xf numFmtId="167" fontId="14" fillId="0" borderId="7" xfId="0" applyNumberFormat="1" applyFont="1" applyFill="1" applyBorder="1" applyAlignment="1">
      <alignment horizontal="justify" vertical="center"/>
    </xf>
    <xf numFmtId="167" fontId="14" fillId="0" borderId="2" xfId="0" applyNumberFormat="1" applyFont="1" applyFill="1" applyBorder="1" applyAlignment="1">
      <alignment horizontal="justify" vertical="center"/>
    </xf>
    <xf numFmtId="167" fontId="14" fillId="0" borderId="15" xfId="0" applyNumberFormat="1" applyFont="1" applyFill="1" applyBorder="1" applyAlignment="1">
      <alignment horizontal="justify" vertical="center"/>
    </xf>
    <xf numFmtId="167" fontId="14" fillId="0" borderId="8" xfId="0" applyNumberFormat="1" applyFont="1" applyFill="1" applyBorder="1" applyAlignment="1">
      <alignment horizontal="justify" vertical="center"/>
    </xf>
    <xf numFmtId="0" fontId="23" fillId="0" borderId="2" xfId="0" applyFont="1" applyFill="1" applyBorder="1" applyAlignment="1" applyProtection="1">
      <alignment horizontal="justify" vertical="center"/>
      <protection locked="0"/>
    </xf>
    <xf numFmtId="0" fontId="10" fillId="0" borderId="1" xfId="0" applyFont="1" applyFill="1" applyBorder="1" applyAlignment="1" applyProtection="1">
      <alignment horizontal="justify" vertical="center"/>
      <protection locked="0"/>
    </xf>
    <xf numFmtId="0" fontId="10" fillId="0" borderId="7" xfId="0" applyFont="1" applyFill="1" applyBorder="1" applyAlignment="1" applyProtection="1">
      <alignment horizontal="justify" vertical="center"/>
      <protection locked="0"/>
    </xf>
    <xf numFmtId="0" fontId="10" fillId="0" borderId="2" xfId="0" applyFont="1" applyFill="1" applyBorder="1" applyAlignment="1" applyProtection="1">
      <alignment horizontal="justify" vertical="center"/>
      <protection locked="0"/>
    </xf>
    <xf numFmtId="0" fontId="10" fillId="0" borderId="8" xfId="0" applyFont="1" applyFill="1" applyBorder="1" applyAlignment="1" applyProtection="1">
      <alignment horizontal="justify" vertical="center"/>
      <protection locked="0"/>
    </xf>
    <xf numFmtId="0" fontId="22" fillId="0" borderId="8" xfId="0" applyFont="1" applyFill="1" applyBorder="1" applyAlignment="1" applyProtection="1">
      <alignment horizontal="justify" vertical="center"/>
      <protection locked="0"/>
    </xf>
    <xf numFmtId="167" fontId="14" fillId="6" borderId="9" xfId="0" applyNumberFormat="1" applyFont="1" applyFill="1" applyBorder="1" applyAlignment="1">
      <alignment horizontal="justify" vertical="center"/>
    </xf>
    <xf numFmtId="0" fontId="10" fillId="6" borderId="1" xfId="0" applyFont="1" applyFill="1" applyBorder="1" applyAlignment="1" applyProtection="1">
      <alignment horizontal="justify" vertical="center"/>
      <protection locked="0"/>
    </xf>
    <xf numFmtId="0" fontId="19" fillId="0" borderId="2" xfId="0" applyFont="1" applyFill="1" applyBorder="1" applyAlignment="1" applyProtection="1">
      <alignment horizontal="justify" vertical="center"/>
      <protection locked="0"/>
    </xf>
    <xf numFmtId="0" fontId="19" fillId="0" borderId="8" xfId="0" applyFont="1" applyFill="1" applyBorder="1" applyAlignment="1" applyProtection="1">
      <alignment horizontal="justify" vertical="center"/>
      <protection locked="0"/>
    </xf>
    <xf numFmtId="0" fontId="22" fillId="0" borderId="2" xfId="0" applyFont="1" applyFill="1" applyBorder="1" applyAlignment="1" applyProtection="1">
      <alignment horizontal="justify" vertical="center"/>
      <protection locked="0"/>
    </xf>
    <xf numFmtId="0" fontId="10" fillId="0" borderId="14" xfId="0" applyFont="1" applyFill="1" applyBorder="1" applyAlignment="1" applyProtection="1">
      <alignment horizontal="justify" vertical="center"/>
      <protection locked="0"/>
    </xf>
    <xf numFmtId="0" fontId="22" fillId="0" borderId="7" xfId="0" applyFont="1" applyFill="1" applyBorder="1" applyAlignment="1" applyProtection="1">
      <alignment horizontal="justify" vertical="center"/>
      <protection locked="0"/>
    </xf>
    <xf numFmtId="167" fontId="14" fillId="6" borderId="30" xfId="0" applyNumberFormat="1" applyFont="1" applyFill="1" applyBorder="1" applyAlignment="1">
      <alignment horizontal="justify" vertical="center"/>
    </xf>
    <xf numFmtId="0" fontId="10" fillId="6" borderId="30" xfId="0" applyFont="1" applyFill="1" applyBorder="1" applyAlignment="1" applyProtection="1">
      <alignment horizontal="justify" vertical="center"/>
      <protection locked="0"/>
    </xf>
    <xf numFmtId="0" fontId="19" fillId="6" borderId="30" xfId="0" applyFont="1" applyFill="1" applyBorder="1" applyAlignment="1" applyProtection="1">
      <alignment horizontal="justify" vertical="center"/>
      <protection locked="0"/>
    </xf>
    <xf numFmtId="0" fontId="22" fillId="6" borderId="30" xfId="0" applyFont="1" applyFill="1" applyBorder="1" applyAlignment="1" applyProtection="1">
      <alignment horizontal="justify" vertical="center"/>
      <protection locked="0"/>
    </xf>
    <xf numFmtId="0" fontId="20" fillId="6" borderId="30" xfId="0" applyFont="1" applyFill="1" applyBorder="1" applyAlignment="1" applyProtection="1">
      <alignment horizontal="justify" vertical="center"/>
      <protection locked="0"/>
    </xf>
    <xf numFmtId="167" fontId="14" fillId="6" borderId="32" xfId="0" applyNumberFormat="1" applyFont="1" applyFill="1" applyBorder="1" applyAlignment="1">
      <alignment horizontal="justify" vertical="center"/>
    </xf>
    <xf numFmtId="167" fontId="14" fillId="6" borderId="33" xfId="0" applyNumberFormat="1" applyFont="1" applyFill="1" applyBorder="1" applyAlignment="1">
      <alignment horizontal="justify" vertical="center"/>
    </xf>
    <xf numFmtId="0" fontId="10" fillId="6" borderId="29" xfId="0" applyFont="1" applyFill="1" applyBorder="1"/>
    <xf numFmtId="0" fontId="10" fillId="6" borderId="34" xfId="0" applyFont="1" applyFill="1" applyBorder="1"/>
    <xf numFmtId="167" fontId="14" fillId="0" borderId="30" xfId="0" applyNumberFormat="1" applyFont="1" applyFill="1" applyBorder="1" applyAlignment="1">
      <alignment horizontal="justify" vertical="center"/>
    </xf>
    <xf numFmtId="0" fontId="10" fillId="0" borderId="30" xfId="0" applyFont="1" applyFill="1" applyBorder="1" applyAlignment="1" applyProtection="1">
      <alignment horizontal="justify" vertical="center"/>
      <protection locked="0"/>
    </xf>
    <xf numFmtId="0" fontId="23" fillId="0" borderId="30" xfId="0" applyFont="1" applyFill="1" applyBorder="1" applyAlignment="1" applyProtection="1">
      <alignment horizontal="justify" vertical="center"/>
      <protection locked="0"/>
    </xf>
    <xf numFmtId="0" fontId="20" fillId="0" borderId="30" xfId="0" applyFont="1" applyFill="1" applyBorder="1" applyAlignment="1" applyProtection="1">
      <alignment horizontal="justify" vertical="center"/>
      <protection locked="0"/>
    </xf>
    <xf numFmtId="0" fontId="10" fillId="6" borderId="35" xfId="0" applyFont="1" applyFill="1" applyBorder="1"/>
    <xf numFmtId="167" fontId="14" fillId="0" borderId="36" xfId="0" applyNumberFormat="1" applyFont="1" applyFill="1" applyBorder="1" applyAlignment="1">
      <alignment horizontal="justify" vertical="center"/>
    </xf>
    <xf numFmtId="0" fontId="10" fillId="0" borderId="36" xfId="0" applyFont="1" applyFill="1" applyBorder="1" applyAlignment="1" applyProtection="1">
      <alignment horizontal="justify" vertical="center"/>
      <protection locked="0"/>
    </xf>
    <xf numFmtId="167" fontId="14" fillId="6" borderId="36" xfId="0" applyNumberFormat="1" applyFont="1" applyFill="1" applyBorder="1" applyAlignment="1">
      <alignment horizontal="justify" vertical="center"/>
    </xf>
    <xf numFmtId="0" fontId="10" fillId="6" borderId="36" xfId="0" applyFont="1" applyFill="1" applyBorder="1" applyAlignment="1" applyProtection="1">
      <alignment horizontal="justify" vertical="center"/>
      <protection locked="0"/>
    </xf>
    <xf numFmtId="0" fontId="23" fillId="0" borderId="36" xfId="0" applyFont="1" applyFill="1" applyBorder="1" applyAlignment="1" applyProtection="1">
      <alignment horizontal="justify" vertical="center"/>
      <protection locked="0"/>
    </xf>
    <xf numFmtId="0" fontId="2" fillId="4" borderId="37" xfId="0" applyFont="1" applyFill="1" applyBorder="1" applyProtection="1"/>
    <xf numFmtId="0" fontId="16" fillId="4" borderId="38" xfId="0" applyFont="1" applyFill="1" applyBorder="1" applyAlignment="1" applyProtection="1">
      <alignment horizontal="justify" vertical="center"/>
    </xf>
    <xf numFmtId="0" fontId="0" fillId="4" borderId="38" xfId="0" applyFill="1" applyBorder="1" applyAlignment="1" applyProtection="1">
      <alignment horizontal="justify" vertical="center"/>
      <protection locked="0"/>
    </xf>
    <xf numFmtId="0" fontId="16" fillId="4" borderId="38" xfId="0" applyFont="1" applyFill="1" applyBorder="1" applyAlignment="1" applyProtection="1">
      <alignment horizontal="justify" vertical="center"/>
      <protection locked="0"/>
    </xf>
    <xf numFmtId="0" fontId="11" fillId="4" borderId="38" xfId="0" applyFont="1" applyFill="1" applyBorder="1" applyAlignment="1" applyProtection="1">
      <alignment horizontal="justify" vertical="center"/>
      <protection locked="0"/>
    </xf>
    <xf numFmtId="0" fontId="10" fillId="4" borderId="39" xfId="0" applyFont="1" applyFill="1" applyBorder="1" applyProtection="1">
      <protection locked="0"/>
    </xf>
    <xf numFmtId="165" fontId="9" fillId="4" borderId="17" xfId="0" applyNumberFormat="1" applyFont="1" applyFill="1" applyBorder="1" applyAlignment="1">
      <alignment horizontal="center"/>
    </xf>
    <xf numFmtId="165" fontId="17" fillId="4" borderId="18" xfId="0" applyNumberFormat="1" applyFont="1" applyFill="1" applyBorder="1" applyAlignment="1">
      <alignment horizontal="center" vertical="center"/>
    </xf>
    <xf numFmtId="164" fontId="21" fillId="3" borderId="13" xfId="0" applyNumberFormat="1" applyFont="1" applyFill="1" applyBorder="1" applyAlignment="1">
      <alignment horizontal="center" vertical="center"/>
    </xf>
    <xf numFmtId="165" fontId="13" fillId="2" borderId="18" xfId="0" applyNumberFormat="1" applyFont="1" applyFill="1" applyBorder="1" applyAlignment="1">
      <alignment horizontal="center" vertical="center"/>
    </xf>
    <xf numFmtId="166" fontId="21" fillId="3" borderId="13" xfId="0" applyNumberFormat="1" applyFont="1" applyFill="1" applyBorder="1" applyAlignment="1">
      <alignment horizontal="center" vertical="center"/>
    </xf>
    <xf numFmtId="166" fontId="13" fillId="2" borderId="18" xfId="0" applyNumberFormat="1" applyFont="1" applyFill="1" applyBorder="1" applyAlignment="1">
      <alignment horizontal="center" vertical="center"/>
    </xf>
    <xf numFmtId="166" fontId="13" fillId="4" borderId="13" xfId="0" applyNumberFormat="1" applyFont="1" applyFill="1" applyBorder="1" applyAlignment="1">
      <alignment horizontal="center" vertical="center"/>
    </xf>
    <xf numFmtId="166" fontId="13" fillId="2" borderId="13" xfId="0" applyNumberFormat="1" applyFont="1" applyFill="1" applyBorder="1" applyAlignment="1">
      <alignment horizontal="center" vertical="center"/>
    </xf>
    <xf numFmtId="165" fontId="10" fillId="4" borderId="19" xfId="0" applyNumberFormat="1" applyFont="1" applyFill="1" applyBorder="1" applyAlignment="1">
      <alignment horizontal="center"/>
    </xf>
    <xf numFmtId="0" fontId="10" fillId="4" borderId="25" xfId="0" applyFont="1" applyFill="1" applyBorder="1"/>
    <xf numFmtId="0" fontId="10" fillId="4" borderId="28" xfId="0" applyFont="1" applyFill="1" applyBorder="1"/>
    <xf numFmtId="167" fontId="14" fillId="0" borderId="40" xfId="0" applyNumberFormat="1" applyFont="1" applyFill="1" applyBorder="1" applyAlignment="1">
      <alignment horizontal="justify" vertical="center"/>
    </xf>
    <xf numFmtId="167" fontId="14" fillId="5" borderId="41" xfId="0" applyNumberFormat="1" applyFont="1" applyFill="1" applyBorder="1" applyAlignment="1">
      <alignment horizontal="justify" vertical="center"/>
    </xf>
    <xf numFmtId="167" fontId="14" fillId="5" borderId="42" xfId="0" applyNumberFormat="1" applyFont="1" applyFill="1" applyBorder="1" applyAlignment="1">
      <alignment horizontal="justify" vertical="center"/>
    </xf>
    <xf numFmtId="167" fontId="14" fillId="5" borderId="43" xfId="0" applyNumberFormat="1" applyFont="1" applyFill="1" applyBorder="1" applyAlignment="1">
      <alignment horizontal="justify" vertical="center"/>
    </xf>
    <xf numFmtId="167" fontId="14" fillId="6" borderId="44" xfId="0" applyNumberFormat="1" applyFont="1" applyFill="1" applyBorder="1" applyAlignment="1">
      <alignment horizontal="justify" vertical="center"/>
    </xf>
    <xf numFmtId="167" fontId="14" fillId="0" borderId="42" xfId="0" applyNumberFormat="1" applyFont="1" applyFill="1" applyBorder="1" applyAlignment="1">
      <alignment horizontal="justify" vertical="center"/>
    </xf>
    <xf numFmtId="167" fontId="14" fillId="0" borderId="41" xfId="0" applyNumberFormat="1" applyFont="1" applyFill="1" applyBorder="1" applyAlignment="1">
      <alignment horizontal="justify" vertical="center"/>
    </xf>
    <xf numFmtId="167" fontId="14" fillId="0" borderId="16" xfId="0" applyNumberFormat="1" applyFont="1" applyFill="1" applyBorder="1" applyAlignment="1">
      <alignment horizontal="justify" vertical="center"/>
    </xf>
    <xf numFmtId="0" fontId="20" fillId="0" borderId="45" xfId="0" applyFont="1" applyFill="1" applyBorder="1" applyAlignment="1" applyProtection="1">
      <alignment horizontal="justify" vertical="center"/>
      <protection locked="0"/>
    </xf>
    <xf numFmtId="0" fontId="10" fillId="3" borderId="2" xfId="0" applyFont="1" applyFill="1" applyBorder="1" applyAlignment="1" applyProtection="1">
      <alignment horizontal="justify" vertical="center"/>
      <protection locked="0"/>
    </xf>
    <xf numFmtId="0" fontId="10" fillId="3" borderId="7" xfId="0" applyFont="1" applyFill="1" applyBorder="1" applyAlignment="1" applyProtection="1">
      <alignment horizontal="justify" vertical="center"/>
      <protection locked="0"/>
    </xf>
    <xf numFmtId="0" fontId="10" fillId="3" borderId="8" xfId="0" applyFont="1" applyFill="1" applyBorder="1" applyAlignment="1" applyProtection="1">
      <alignment horizontal="justify" vertical="center"/>
      <protection locked="0"/>
    </xf>
    <xf numFmtId="0" fontId="10" fillId="3" borderId="30" xfId="0" applyFont="1" applyFill="1" applyBorder="1" applyAlignment="1" applyProtection="1">
      <alignment horizontal="justify" vertical="center"/>
      <protection locked="0"/>
    </xf>
    <xf numFmtId="0" fontId="24" fillId="6" borderId="30" xfId="0" applyFont="1" applyFill="1" applyBorder="1" applyAlignment="1" applyProtection="1">
      <alignment horizontal="justify" vertical="center"/>
      <protection locked="0"/>
    </xf>
    <xf numFmtId="0" fontId="10" fillId="0" borderId="21" xfId="0" applyFont="1" applyFill="1" applyBorder="1"/>
    <xf numFmtId="0" fontId="25" fillId="6" borderId="30" xfId="0" applyFont="1" applyFill="1" applyBorder="1" applyAlignment="1" applyProtection="1">
      <alignment horizontal="justify" vertical="center"/>
      <protection locked="0"/>
    </xf>
    <xf numFmtId="0" fontId="10" fillId="7" borderId="30" xfId="0" applyFont="1" applyFill="1" applyBorder="1" applyAlignment="1" applyProtection="1">
      <alignment horizontal="justify" vertical="center"/>
      <protection locked="0"/>
    </xf>
    <xf numFmtId="0" fontId="24" fillId="3" borderId="2" xfId="0" applyFont="1" applyFill="1" applyBorder="1" applyAlignment="1" applyProtection="1">
      <alignment horizontal="justify" vertical="center"/>
      <protection locked="0"/>
    </xf>
    <xf numFmtId="0" fontId="10" fillId="8" borderId="30" xfId="0" applyFont="1" applyFill="1" applyBorder="1" applyAlignment="1" applyProtection="1">
      <alignment horizontal="justify" vertical="center"/>
      <protection locked="0"/>
    </xf>
    <xf numFmtId="0" fontId="10" fillId="8" borderId="8" xfId="0" applyFont="1" applyFill="1" applyBorder="1" applyAlignment="1" applyProtection="1">
      <alignment horizontal="justify" vertical="center"/>
      <protection locked="0"/>
    </xf>
    <xf numFmtId="0" fontId="27" fillId="8" borderId="30" xfId="0" applyFont="1" applyFill="1" applyBorder="1" applyAlignment="1" applyProtection="1">
      <alignment horizontal="justify" vertical="center"/>
      <protection locked="0"/>
    </xf>
    <xf numFmtId="0" fontId="26" fillId="8" borderId="30" xfId="0" applyFont="1" applyFill="1" applyBorder="1" applyAlignment="1" applyProtection="1">
      <alignment horizontal="justify" vertical="center"/>
      <protection locked="0"/>
    </xf>
    <xf numFmtId="0" fontId="27" fillId="6" borderId="30" xfId="0" applyFont="1" applyFill="1" applyBorder="1" applyAlignment="1" applyProtection="1">
      <alignment horizontal="justify" vertical="center"/>
      <protection locked="0"/>
    </xf>
    <xf numFmtId="0" fontId="26" fillId="6" borderId="30" xfId="0" applyFont="1" applyFill="1" applyBorder="1" applyAlignment="1" applyProtection="1">
      <alignment horizontal="justify" vertical="center"/>
      <protection locked="0"/>
    </xf>
    <xf numFmtId="0" fontId="24" fillId="7" borderId="30" xfId="0" applyFont="1" applyFill="1" applyBorder="1" applyAlignment="1" applyProtection="1">
      <alignment horizontal="justify" vertical="center"/>
      <protection locked="0"/>
    </xf>
    <xf numFmtId="0" fontId="0" fillId="0" borderId="2" xfId="0" applyBorder="1" applyAlignment="1">
      <alignment horizontal="justify" vertical="center"/>
    </xf>
    <xf numFmtId="0" fontId="28" fillId="4" borderId="1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0" fillId="4" borderId="31" xfId="0" applyFont="1" applyFill="1" applyBorder="1"/>
    <xf numFmtId="167" fontId="14" fillId="9" borderId="10" xfId="0" applyNumberFormat="1" applyFont="1" applyFill="1" applyBorder="1" applyAlignment="1">
      <alignment horizontal="justify" vertical="center"/>
    </xf>
    <xf numFmtId="167" fontId="14" fillId="9" borderId="11" xfId="0" applyNumberFormat="1" applyFont="1" applyFill="1" applyBorder="1" applyAlignment="1">
      <alignment horizontal="justify" vertical="center"/>
    </xf>
  </cellXfs>
  <cellStyles count="3">
    <cellStyle name=" 1" xfId="1"/>
    <cellStyle name="Normal" xfId="0" builtinId="0"/>
    <cellStyle name="Normal_CAL-A4" xfId="2"/>
  </cellStyles>
  <dxfs count="0"/>
  <tableStyles count="0" defaultTableStyle="TableStyleMedium9" defaultPivotStyle="PivotStyleLight16"/>
  <colors>
    <mruColors>
      <color rgb="FF0000FF"/>
      <color rgb="FFF5762F"/>
      <color rgb="FFFF0066"/>
      <color rgb="FFCCD64E"/>
      <color rgb="FF008000"/>
      <color rgb="FFFFCC66"/>
      <color rgb="FFCE9256"/>
      <color rgb="FFB45608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tabSelected="1" zoomScale="70" zoomScaleNormal="70" zoomScaleSheetLayoutView="55" workbookViewId="0">
      <pane xSplit="1" ySplit="7" topLeftCell="B23" activePane="bottomRight" state="frozen"/>
      <selection pane="topRight" activeCell="B1" sqref="B1"/>
      <selection pane="bottomLeft" activeCell="A3" sqref="A3"/>
      <selection pane="bottomRight" activeCell="E13" sqref="E13"/>
    </sheetView>
  </sheetViews>
  <sheetFormatPr defaultRowHeight="16.5" x14ac:dyDescent="0.25"/>
  <cols>
    <col min="1" max="1" width="7" customWidth="1"/>
    <col min="2" max="2" width="3.5703125" style="20" bestFit="1" customWidth="1"/>
    <col min="3" max="3" width="25.7109375" style="2" customWidth="1"/>
    <col min="4" max="4" width="3.5703125" style="20" bestFit="1" customWidth="1"/>
    <col min="5" max="5" width="27.28515625" style="2" customWidth="1"/>
    <col min="6" max="6" width="3.5703125" style="17" bestFit="1" customWidth="1"/>
    <col min="7" max="7" width="26" style="2" customWidth="1"/>
    <col min="8" max="8" width="3.5703125" style="20" bestFit="1" customWidth="1"/>
    <col min="9" max="9" width="26.28515625" style="2" customWidth="1"/>
    <col min="10" max="10" width="3.5703125" style="20" bestFit="1" customWidth="1"/>
    <col min="11" max="11" width="26.7109375" style="2" customWidth="1"/>
    <col min="12" max="12" width="3.5703125" style="20" bestFit="1" customWidth="1"/>
    <col min="13" max="13" width="25.7109375" style="2" customWidth="1"/>
    <col min="14" max="14" width="3.5703125" style="20" bestFit="1" customWidth="1"/>
    <col min="15" max="15" width="25.7109375" style="2" customWidth="1"/>
    <col min="16" max="16" width="3.5703125" style="20" bestFit="1" customWidth="1"/>
    <col min="17" max="17" width="27" style="2" customWidth="1"/>
    <col min="18" max="18" width="3.5703125" style="20" bestFit="1" customWidth="1"/>
    <col min="19" max="19" width="28" style="2" customWidth="1"/>
    <col min="20" max="20" width="3.5703125" style="20" bestFit="1" customWidth="1"/>
    <col min="21" max="21" width="25.7109375" style="2" customWidth="1"/>
    <col min="22" max="22" width="3.5703125" style="20" bestFit="1" customWidth="1"/>
    <col min="23" max="23" width="25.7109375" style="2" customWidth="1"/>
    <col min="24" max="24" width="3.5703125" style="20" bestFit="1" customWidth="1"/>
    <col min="25" max="25" width="25.7109375" style="2" customWidth="1"/>
    <col min="26" max="26" width="8.42578125" style="26" customWidth="1"/>
    <col min="27" max="16384" width="9.140625" style="1"/>
  </cols>
  <sheetData>
    <row r="1" spans="1:26" s="11" customFormat="1" ht="17.25" hidden="1" thickBot="1" x14ac:dyDescent="0.3">
      <c r="A1" s="8"/>
      <c r="B1" s="18"/>
      <c r="C1" s="10" t="str">
        <f>CONCATENATE("January","-",M8)</f>
        <v>January-2026</v>
      </c>
      <c r="D1" s="18"/>
      <c r="E1" s="9">
        <f>E2</f>
        <v>46054</v>
      </c>
      <c r="F1" s="15"/>
      <c r="G1" s="9">
        <f>G2</f>
        <v>46082</v>
      </c>
      <c r="H1" s="15"/>
      <c r="I1" s="9">
        <f>I2</f>
        <v>46113</v>
      </c>
      <c r="J1" s="22"/>
      <c r="K1" s="9">
        <f>K2</f>
        <v>46143</v>
      </c>
      <c r="L1" s="15"/>
      <c r="M1" s="9">
        <f>M2</f>
        <v>46174</v>
      </c>
      <c r="N1" s="23"/>
      <c r="O1" s="9">
        <f>O2</f>
        <v>46204</v>
      </c>
      <c r="P1" s="15"/>
      <c r="Q1" s="9">
        <f>Q2</f>
        <v>46235</v>
      </c>
      <c r="R1" s="15"/>
      <c r="S1" s="9">
        <f>S2</f>
        <v>46266</v>
      </c>
      <c r="T1" s="15"/>
      <c r="U1" s="9">
        <f>U2</f>
        <v>46296</v>
      </c>
      <c r="V1" s="22"/>
      <c r="W1" s="9">
        <f>W2</f>
        <v>46327</v>
      </c>
      <c r="X1" s="15"/>
      <c r="Y1" s="9">
        <f>Y2</f>
        <v>46357</v>
      </c>
      <c r="Z1" s="25"/>
    </row>
    <row r="2" spans="1:26" ht="17.25" hidden="1" thickBot="1" x14ac:dyDescent="0.3">
      <c r="A2" s="3"/>
      <c r="B2" s="19"/>
      <c r="C2" s="5" t="str">
        <f xml:space="preserve"> M8&amp;"/1/1"</f>
        <v>2026/1/1</v>
      </c>
      <c r="D2" s="19"/>
      <c r="E2" s="4">
        <f>C2+31</f>
        <v>46054</v>
      </c>
      <c r="F2" s="16">
        <f>IF(OR((AND(MOD(YEAR(E2),4)=0,MOD(YEAR(E2),100)&lt;&gt;0)), (MOD(YEAR(E2),400)=0)), 29,28)</f>
        <v>28</v>
      </c>
      <c r="G2" s="4">
        <f>E2+F2</f>
        <v>46082</v>
      </c>
      <c r="H2" s="19"/>
      <c r="I2" s="4">
        <f>G2+31</f>
        <v>46113</v>
      </c>
      <c r="J2" s="19"/>
      <c r="K2" s="4">
        <f>I2+30</f>
        <v>46143</v>
      </c>
      <c r="L2" s="19"/>
      <c r="M2" s="4">
        <f>K2+31</f>
        <v>46174</v>
      </c>
      <c r="N2" s="19"/>
      <c r="O2" s="4">
        <f>M2+30</f>
        <v>46204</v>
      </c>
      <c r="P2" s="19"/>
      <c r="Q2" s="4">
        <f>O2+31</f>
        <v>46235</v>
      </c>
      <c r="R2" s="19"/>
      <c r="S2" s="4">
        <f>Q2+31</f>
        <v>46266</v>
      </c>
      <c r="T2" s="19"/>
      <c r="U2" s="4">
        <f>S2+30</f>
        <v>46296</v>
      </c>
      <c r="V2" s="19"/>
      <c r="W2" s="4">
        <f>U2+31</f>
        <v>46327</v>
      </c>
      <c r="X2" s="19"/>
      <c r="Y2" s="4">
        <f>W2+30</f>
        <v>46357</v>
      </c>
    </row>
    <row r="3" spans="1:26" hidden="1" thickBot="1" x14ac:dyDescent="0.25">
      <c r="A3" s="3"/>
      <c r="B3" s="19"/>
      <c r="C3" s="6">
        <f>IF(WEEKDAY($C$2)=1,1,0)</f>
        <v>0</v>
      </c>
      <c r="D3" s="21">
        <f>IF(WEEKDAY($C$2)=5,1,0)</f>
        <v>1</v>
      </c>
      <c r="E3" s="6">
        <f>IF(WEEKDAY($E$2)=2,1,0)</f>
        <v>0</v>
      </c>
      <c r="F3" s="16">
        <f>IF(WEEKDAY($E$2)=1,1,0)</f>
        <v>1</v>
      </c>
      <c r="G3" s="6">
        <f>IF(WEEKDAY($G$2)=1,1,0)</f>
        <v>1</v>
      </c>
      <c r="H3" s="21">
        <f>IF(WEEKDAY($G$2)=5,1,0)</f>
        <v>0</v>
      </c>
      <c r="I3" s="6">
        <f>IF(WEEKDAY($C$2)=2,1,0)</f>
        <v>0</v>
      </c>
      <c r="J3" s="21">
        <f>IF(WEEKDAY($C$2)=6,1,0)</f>
        <v>0</v>
      </c>
      <c r="K3" s="6">
        <f>IF(WEEKDAY($E$2)=3,1,0)</f>
        <v>0</v>
      </c>
      <c r="L3" s="21">
        <f>IF(WEEKDAY($E$2)=6,1,0)</f>
        <v>0</v>
      </c>
      <c r="M3" s="6">
        <f>IF(WEEKDAY($G$2)=2,1,0)</f>
        <v>0</v>
      </c>
      <c r="N3" s="19"/>
      <c r="O3" s="7">
        <f>IF(WEEKDAY($C$2)=3,1,0)</f>
        <v>0</v>
      </c>
      <c r="P3" s="24">
        <f>IF(WEEKDAY($C$2)=7,1,0)</f>
        <v>0</v>
      </c>
      <c r="Q3" s="6">
        <f>IF(WEEKDAY($E$2)=4,1,0)</f>
        <v>0</v>
      </c>
      <c r="R3" s="21">
        <f>IF(WEEKDAY($E$2)=7,1,0)</f>
        <v>0</v>
      </c>
      <c r="S3" s="6">
        <f>IF(WEEKDAY($G$2)=3,1,0)</f>
        <v>0</v>
      </c>
      <c r="T3" s="21">
        <f>IF(WEEKDAY($G$2)=7,1,0)</f>
        <v>0</v>
      </c>
      <c r="U3" s="6">
        <f>IF(WEEKDAY($C$2)=4,1,0)</f>
        <v>0</v>
      </c>
      <c r="V3" s="19"/>
      <c r="W3" s="6">
        <f>IF(WEEKDAY($E$2)=5,1,0)</f>
        <v>0</v>
      </c>
      <c r="X3" s="19"/>
      <c r="Y3" s="6">
        <f>IF(WEEKDAY($G$2)=4,1,0)</f>
        <v>0</v>
      </c>
      <c r="Z3" s="27">
        <f>IF(WEEKDAY($G$2)=6,1,0)</f>
        <v>0</v>
      </c>
    </row>
    <row r="4" spans="1:26" hidden="1" thickBot="1" x14ac:dyDescent="0.25">
      <c r="A4" s="3"/>
      <c r="B4" s="19"/>
      <c r="C4" s="6">
        <f>IF(WEEKDAY($I$2)=1,1,0)</f>
        <v>0</v>
      </c>
      <c r="D4" s="21">
        <f>IF(WEEKDAY($I$2)=5,1,0)</f>
        <v>0</v>
      </c>
      <c r="E4" s="6">
        <f>IF(WEEKDAY($K$2)=2,1,0)</f>
        <v>0</v>
      </c>
      <c r="F4" s="16">
        <f>IF(WEEKDAY($K$2)=1,1,0)</f>
        <v>0</v>
      </c>
      <c r="G4" s="6">
        <f>IF(WEEKDAY($M$2)=1,1,0)</f>
        <v>0</v>
      </c>
      <c r="H4" s="21">
        <f>IF(WEEKDAY($M$2)=5,1,0)</f>
        <v>0</v>
      </c>
      <c r="I4" s="6">
        <f>IF(WEEKDAY($I$2)=2,1,0)</f>
        <v>0</v>
      </c>
      <c r="J4" s="21">
        <f>IF(WEEKDAY($I$2)=6,1,0)</f>
        <v>0</v>
      </c>
      <c r="K4" s="6">
        <f>IF(WEEKDAY($K$2)=3,1,0)</f>
        <v>0</v>
      </c>
      <c r="L4" s="21">
        <f>IF(WEEKDAY($K$2)=6,1,0)</f>
        <v>1</v>
      </c>
      <c r="M4" s="6">
        <f>IF(WEEKDAY($M$2)=2,1,0)</f>
        <v>1</v>
      </c>
      <c r="N4" s="19"/>
      <c r="O4" s="7">
        <f>IF(WEEKDAY($I$2)=3,1,0)</f>
        <v>0</v>
      </c>
      <c r="P4" s="24">
        <f>IF(WEEKDAY($I$2)=7,1,0)</f>
        <v>0</v>
      </c>
      <c r="Q4" s="6">
        <f>IF(WEEKDAY($K$2)=4,1,0)</f>
        <v>0</v>
      </c>
      <c r="R4" s="21">
        <f>IF(WEEKDAY($K$2)=7,1,0)</f>
        <v>0</v>
      </c>
      <c r="S4" s="6">
        <f>IF(WEEKDAY($M$2)=3,1,0)</f>
        <v>0</v>
      </c>
      <c r="T4" s="21">
        <f>IF(WEEKDAY($M$2)=7,1,0)</f>
        <v>0</v>
      </c>
      <c r="U4" s="6">
        <f>IF(WEEKDAY($I$2)=4,1,0)</f>
        <v>1</v>
      </c>
      <c r="V4" s="19"/>
      <c r="W4" s="6">
        <f>IF(WEEKDAY($K$2)=5,1,0)</f>
        <v>0</v>
      </c>
      <c r="X4" s="19"/>
      <c r="Y4" s="6">
        <f>IF(WEEKDAY($M$2)=4,1,0)</f>
        <v>0</v>
      </c>
      <c r="Z4" s="27">
        <f>IF(WEEKDAY($M$2)=6,1,0)</f>
        <v>0</v>
      </c>
    </row>
    <row r="5" spans="1:26" hidden="1" thickBot="1" x14ac:dyDescent="0.25">
      <c r="A5" s="3"/>
      <c r="B5" s="19"/>
      <c r="C5" s="6">
        <f>IF(WEEKDAY($O$2)=1,1,0)</f>
        <v>0</v>
      </c>
      <c r="D5" s="21">
        <f>IF(WEEKDAY($O$2)=5,1,0)</f>
        <v>0</v>
      </c>
      <c r="E5" s="6">
        <f>IF(WEEKDAY($Q$2)=2,1,0)</f>
        <v>0</v>
      </c>
      <c r="F5" s="16">
        <f>IF(WEEKDAY($Q$2)=1,1,0)</f>
        <v>0</v>
      </c>
      <c r="G5" s="6">
        <f>IF(WEEKDAY($S$2)=1,1,0)</f>
        <v>0</v>
      </c>
      <c r="H5" s="21">
        <f>IF(WEEKDAY($S$2)=5,1,0)</f>
        <v>0</v>
      </c>
      <c r="I5" s="6">
        <f>IF(WEEKDAY($O$2)=2,1,0)</f>
        <v>0</v>
      </c>
      <c r="J5" s="21">
        <f>IF(WEEKDAY($O$2)=6,1,0)</f>
        <v>0</v>
      </c>
      <c r="K5" s="6">
        <f>IF(WEEKDAY($Q$2)=3,1,0)</f>
        <v>0</v>
      </c>
      <c r="L5" s="21">
        <f>IF(WEEKDAY($Q$2)=6,1,0)</f>
        <v>0</v>
      </c>
      <c r="M5" s="6">
        <f>IF(WEEKDAY($S$2)=2,1,0)</f>
        <v>0</v>
      </c>
      <c r="N5" s="19"/>
      <c r="O5" s="7">
        <f>IF(WEEKDAY($O$2)=3,1,0)</f>
        <v>0</v>
      </c>
      <c r="P5" s="24">
        <f>IF(WEEKDAY($O$2)=7,1,0)</f>
        <v>0</v>
      </c>
      <c r="Q5" s="6">
        <f>IF(WEEKDAY($Q$2)=4,1,0)</f>
        <v>0</v>
      </c>
      <c r="R5" s="21">
        <f>IF(WEEKDAY($Q$2)=7,1,0)</f>
        <v>1</v>
      </c>
      <c r="S5" s="6">
        <f>IF(WEEKDAY($S$2)=3,1,0)</f>
        <v>1</v>
      </c>
      <c r="T5" s="21">
        <f>IF(WEEKDAY($S$2)=7,1,0)</f>
        <v>0</v>
      </c>
      <c r="U5" s="6">
        <f>IF(WEEKDAY($O$2)=4,1,0)</f>
        <v>1</v>
      </c>
      <c r="V5" s="19"/>
      <c r="W5" s="6">
        <f>IF(WEEKDAY($Q$2)=5,1,0)</f>
        <v>0</v>
      </c>
      <c r="X5" s="19"/>
      <c r="Y5" s="6">
        <f>IF(WEEKDAY($S$2)=4,1,0)</f>
        <v>0</v>
      </c>
      <c r="Z5" s="27">
        <f>IF(WEEKDAY($S$2)=6,1,0)</f>
        <v>0</v>
      </c>
    </row>
    <row r="6" spans="1:26" hidden="1" thickBot="1" x14ac:dyDescent="0.25">
      <c r="A6" s="3"/>
      <c r="B6" s="19"/>
      <c r="C6" s="6">
        <f>IF(WEEKDAY($U$2)=1,1,0)</f>
        <v>0</v>
      </c>
      <c r="D6" s="21">
        <f>IF(WEEKDAY($U$2)=5,1,0)</f>
        <v>1</v>
      </c>
      <c r="E6" s="6">
        <f>IF(WEEKDAY($W$2)=2,1,0)</f>
        <v>0</v>
      </c>
      <c r="F6" s="16">
        <f>IF(WEEKDAY($W$2)=1,1,0)</f>
        <v>1</v>
      </c>
      <c r="G6" s="6">
        <f>IF(WEEKDAY($Y$2)=1,1,0)</f>
        <v>0</v>
      </c>
      <c r="H6" s="21">
        <f>IF(WEEKDAY($Y$2)=5,1,0)</f>
        <v>0</v>
      </c>
      <c r="I6" s="6">
        <f>IF(WEEKDAY($U$2)=2,1,0)</f>
        <v>0</v>
      </c>
      <c r="J6" s="21">
        <f>IF(WEEKDAY($U$2)=6,1,0)</f>
        <v>0</v>
      </c>
      <c r="K6" s="6">
        <f>IF(WEEKDAY($W$2)=3,1,0)</f>
        <v>0</v>
      </c>
      <c r="L6" s="21">
        <f>IF(WEEKDAY($W$2)=6,1,0)</f>
        <v>0</v>
      </c>
      <c r="M6" s="6">
        <f>IF(WEEKDAY($Y$2)=2,1,0)</f>
        <v>0</v>
      </c>
      <c r="N6" s="19"/>
      <c r="O6" s="7">
        <f>IF(WEEKDAY($U$2)=3,1,0)</f>
        <v>0</v>
      </c>
      <c r="P6" s="24">
        <f>IF(WEEKDAY($U$2)=7,1,0)</f>
        <v>0</v>
      </c>
      <c r="Q6" s="6">
        <f>IF(WEEKDAY($W$2)=4,1,0)</f>
        <v>0</v>
      </c>
      <c r="R6" s="21">
        <f>IF(WEEKDAY($W$2)=7,1,0)</f>
        <v>0</v>
      </c>
      <c r="S6" s="6">
        <f>IF(WEEKDAY($Y$2)=3,1,0)</f>
        <v>1</v>
      </c>
      <c r="T6" s="21">
        <f>IF(WEEKDAY($Y$2)=7,1,0)</f>
        <v>0</v>
      </c>
      <c r="U6" s="6">
        <f>IF(WEEKDAY($U$2)=4,1,0)</f>
        <v>0</v>
      </c>
      <c r="V6" s="19"/>
      <c r="W6" s="6">
        <f>IF(WEEKDAY($W$2)=5,1,0)</f>
        <v>0</v>
      </c>
      <c r="X6" s="19"/>
      <c r="Y6" s="6">
        <f>IF(WEEKDAY($Y$2)=4,1,0)</f>
        <v>0</v>
      </c>
      <c r="Z6" s="27">
        <f>IF(WEEKDAY($Y$2)=6,1,0)</f>
        <v>0</v>
      </c>
    </row>
    <row r="7" spans="1:26" ht="17.25" hidden="1" thickBot="1" x14ac:dyDescent="0.3"/>
    <row r="8" spans="1:26" ht="35.25" customHeight="1" thickTop="1" thickBot="1" x14ac:dyDescent="0.3">
      <c r="A8" s="28"/>
      <c r="B8" s="29"/>
      <c r="C8" s="30"/>
      <c r="D8" s="31"/>
      <c r="E8" s="32"/>
      <c r="F8" s="33"/>
      <c r="G8" s="32"/>
      <c r="H8" s="29"/>
      <c r="I8" s="32"/>
      <c r="J8" s="29"/>
      <c r="K8" s="32"/>
      <c r="L8" s="29"/>
      <c r="M8" s="134">
        <v>2026</v>
      </c>
      <c r="N8" s="29"/>
      <c r="O8" s="32"/>
      <c r="P8" s="29"/>
      <c r="Q8" s="32"/>
      <c r="R8" s="29"/>
      <c r="S8" s="32"/>
      <c r="T8" s="29"/>
      <c r="U8" s="32"/>
      <c r="V8" s="29"/>
      <c r="W8" s="32"/>
      <c r="X8" s="29"/>
      <c r="Y8" s="34"/>
      <c r="Z8" s="35"/>
    </row>
    <row r="9" spans="1:26" s="14" customFormat="1" ht="30" customHeight="1" thickTop="1" thickBot="1" x14ac:dyDescent="0.3">
      <c r="A9" s="97"/>
      <c r="B9" s="98"/>
      <c r="C9" s="99" t="str">
        <f>C1</f>
        <v>January-2026</v>
      </c>
      <c r="D9" s="100"/>
      <c r="E9" s="101">
        <f>E1</f>
        <v>46054</v>
      </c>
      <c r="F9" s="102"/>
      <c r="G9" s="101">
        <f>G1</f>
        <v>46082</v>
      </c>
      <c r="H9" s="102"/>
      <c r="I9" s="101">
        <f>I1</f>
        <v>46113</v>
      </c>
      <c r="J9" s="103"/>
      <c r="K9" s="101">
        <f>K1</f>
        <v>46143</v>
      </c>
      <c r="L9" s="102"/>
      <c r="M9" s="101">
        <f>M1</f>
        <v>46174</v>
      </c>
      <c r="N9" s="100"/>
      <c r="O9" s="101">
        <f>O1</f>
        <v>46204</v>
      </c>
      <c r="P9" s="102"/>
      <c r="Q9" s="101">
        <f>Q1</f>
        <v>46235</v>
      </c>
      <c r="R9" s="102"/>
      <c r="S9" s="101">
        <f>S1</f>
        <v>46266</v>
      </c>
      <c r="T9" s="102"/>
      <c r="U9" s="101">
        <f>U1</f>
        <v>46296</v>
      </c>
      <c r="V9" s="104"/>
      <c r="W9" s="101">
        <f>W1</f>
        <v>46327</v>
      </c>
      <c r="X9" s="102"/>
      <c r="Y9" s="101">
        <f>Y1</f>
        <v>46357</v>
      </c>
      <c r="Z9" s="105"/>
    </row>
    <row r="10" spans="1:26" ht="35.1" customHeight="1" x14ac:dyDescent="0.25">
      <c r="A10" s="36" t="s">
        <v>6</v>
      </c>
      <c r="B10" s="108">
        <f>IF($C$3=1,1,0)</f>
        <v>0</v>
      </c>
      <c r="C10" s="60"/>
      <c r="D10" s="65">
        <f>IF($F$3=1,1,0)</f>
        <v>1</v>
      </c>
      <c r="E10" s="66"/>
      <c r="F10" s="65">
        <f>IF($G$3=1,1,0)</f>
        <v>1</v>
      </c>
      <c r="G10" s="66"/>
      <c r="H10" s="53">
        <f>IF($C$4=1,1,0)</f>
        <v>0</v>
      </c>
      <c r="I10" s="60"/>
      <c r="J10" s="53">
        <f>IF($F$4=1,1,0)</f>
        <v>0</v>
      </c>
      <c r="K10" s="59"/>
      <c r="L10" s="53">
        <f>IF($G$4=1,1,0)</f>
        <v>0</v>
      </c>
      <c r="M10" s="60"/>
      <c r="N10" s="53"/>
      <c r="O10" s="60"/>
      <c r="P10" s="53"/>
      <c r="Q10" s="60"/>
      <c r="R10" s="53">
        <f>IF($G$5=1,1,0)</f>
        <v>0</v>
      </c>
      <c r="S10" s="60"/>
      <c r="T10" s="53">
        <f>IF($C$6=1,1,0)</f>
        <v>0</v>
      </c>
      <c r="U10" s="60"/>
      <c r="V10" s="65">
        <f>IF($F$6=1,1,0)</f>
        <v>1</v>
      </c>
      <c r="W10" s="66"/>
      <c r="X10" s="53">
        <f>IF($G$6=1,1,0)</f>
        <v>0</v>
      </c>
      <c r="Y10" s="60"/>
      <c r="Z10" s="122"/>
    </row>
    <row r="11" spans="1:26" ht="35.1" customHeight="1" x14ac:dyDescent="0.25">
      <c r="A11" s="37" t="s">
        <v>0</v>
      </c>
      <c r="B11" s="114">
        <f>IF($I$3=1,1, IF(B10&gt;0,B10+1, 0))</f>
        <v>0</v>
      </c>
      <c r="C11" s="61"/>
      <c r="D11" s="137">
        <f>IF($E$3=1,1, IF(D10&gt;0,D10+1, 0))</f>
        <v>2</v>
      </c>
      <c r="E11" s="61"/>
      <c r="F11" s="137">
        <f>IF($M$3=1,1, IF(F10&gt;0,F10+1, 0))</f>
        <v>2</v>
      </c>
      <c r="G11" s="61"/>
      <c r="H11" s="50">
        <f>IF($I$4=1,1, IF(H10&gt;0,H10+1, 0))</f>
        <v>0</v>
      </c>
      <c r="I11" s="61"/>
      <c r="J11" s="50">
        <f>IF($E$4=1,1, IF(J10&gt;0,J10+1, 0))</f>
        <v>0</v>
      </c>
      <c r="K11" s="59"/>
      <c r="L11" s="44">
        <f>IF($M$4=1,1, IF(L10&gt;0,L10+1, 0))</f>
        <v>1</v>
      </c>
      <c r="M11" s="61"/>
      <c r="N11" s="50">
        <f>IF($I$5=1,1, IF(N10&gt;0,N10+1, 0))</f>
        <v>0</v>
      </c>
      <c r="O11" s="61"/>
      <c r="P11" s="50">
        <f>IF($E$5=1,1, IF(P10&gt;0,P10+1, 0))</f>
        <v>0</v>
      </c>
      <c r="Q11" s="61"/>
      <c r="R11" s="50">
        <f>IF($M$5=1,1, IF(R10&gt;0,R10+1, 0))</f>
        <v>0</v>
      </c>
      <c r="S11" s="61"/>
      <c r="T11" s="50">
        <f>IF($I$6=1,1, IF(T10&gt;0,T10+1, 0))</f>
        <v>0</v>
      </c>
      <c r="U11" s="61"/>
      <c r="V11" s="44">
        <f>IF($E$6=1,1, IF(V10&gt;0,V10+1, 0))</f>
        <v>2</v>
      </c>
      <c r="W11" s="61"/>
      <c r="X11" s="50">
        <f>IF($M$6=1,1, IF(X10&gt;0,X10+1, 0))</f>
        <v>0</v>
      </c>
      <c r="Y11" s="61"/>
      <c r="Z11" s="38" t="s">
        <v>0</v>
      </c>
    </row>
    <row r="12" spans="1:26" ht="35.1" customHeight="1" x14ac:dyDescent="0.25">
      <c r="A12" s="37" t="s">
        <v>1</v>
      </c>
      <c r="B12" s="113">
        <f>IF($O$3=1,1, IF(B11&gt;0,B11+1, 0))</f>
        <v>0</v>
      </c>
      <c r="C12" s="62"/>
      <c r="D12" s="138">
        <f>IF($K$3=1,1, IF(D11&gt;0,D11+1, 0))</f>
        <v>3</v>
      </c>
      <c r="E12" s="62"/>
      <c r="F12" s="138">
        <f>IF($S$3=1,1, IF(F11&gt;0,F11+1, 0))</f>
        <v>3</v>
      </c>
      <c r="G12" s="62"/>
      <c r="H12" s="51">
        <f>IF($O$4=1,1, IF(H11&gt;0,H11+1, 0))</f>
        <v>0</v>
      </c>
      <c r="I12" s="62"/>
      <c r="J12" s="51">
        <f>IF($K$4=1,1, IF(J11&gt;0,J11+1, 0))</f>
        <v>0</v>
      </c>
      <c r="K12" s="59"/>
      <c r="L12" s="45">
        <f>IF($S$4=1,1, IF(L11&gt;0,L11+1, 0))</f>
        <v>2</v>
      </c>
      <c r="M12" s="62"/>
      <c r="N12" s="51">
        <f>IF($O$5=1,1, IF(N11&gt;0,N11+1, 0))</f>
        <v>0</v>
      </c>
      <c r="O12" s="62"/>
      <c r="P12" s="51">
        <f>IF($K$5=1,1, IF(P11&gt;0,P11+1, 0))</f>
        <v>0</v>
      </c>
      <c r="Q12" s="62"/>
      <c r="R12" s="45">
        <f>IF($S$5=1,1, IF(R11&gt;0,R11+1, 0))</f>
        <v>1</v>
      </c>
      <c r="S12" s="62"/>
      <c r="T12" s="51">
        <f>IF($O$6=1,1, IF(T11&gt;0,T11+1, 0))</f>
        <v>0</v>
      </c>
      <c r="U12" s="62"/>
      <c r="V12" s="45">
        <f>IF($K$6=1,1, IF(V11&gt;0,V11+1, 0))</f>
        <v>3</v>
      </c>
      <c r="W12" s="62"/>
      <c r="X12" s="45">
        <f>IF($S$6=1,1, IF(X11&gt;0,X11+1, 0))</f>
        <v>1</v>
      </c>
      <c r="Y12" s="62"/>
      <c r="Z12" s="38" t="s">
        <v>1</v>
      </c>
    </row>
    <row r="13" spans="1:26" ht="35.1" customHeight="1" x14ac:dyDescent="0.25">
      <c r="A13" s="37" t="s">
        <v>2</v>
      </c>
      <c r="B13" s="113">
        <f>IF($U$3=1,1, IF(B12&gt;0,B12+1, 0))</f>
        <v>0</v>
      </c>
      <c r="C13" s="62"/>
      <c r="D13" s="138">
        <f>IF($Q$3=1,1, IF(D12&gt;0,D12+1, 0))</f>
        <v>4</v>
      </c>
      <c r="E13" s="59"/>
      <c r="F13" s="138">
        <f>IF($Y$3=1,1, IF(F12&gt;0,F12+1, 0))</f>
        <v>4</v>
      </c>
      <c r="G13" s="67"/>
      <c r="H13" s="45">
        <f>IF($U$4=1,1, IF(H12&gt;0,H12+1, 0))</f>
        <v>1</v>
      </c>
      <c r="I13" s="62"/>
      <c r="J13" s="51">
        <f>IF($Q$4=1,1, IF(J12&gt;0,J12+1, 0))</f>
        <v>0</v>
      </c>
      <c r="K13" s="62"/>
      <c r="L13" s="45">
        <f>IF($Y$4=1,1, IF(L12&gt;0,L12+1, 0))</f>
        <v>3</v>
      </c>
      <c r="M13" s="62"/>
      <c r="N13" s="45">
        <f>IF($U$5=1,1, IF(N12&gt;0,N12+1, 0))</f>
        <v>1</v>
      </c>
      <c r="O13" s="62"/>
      <c r="P13" s="51">
        <f>IF($Q$5=1,1, IF(P12&gt;0,P12+1, 0))</f>
        <v>0</v>
      </c>
      <c r="Q13" s="62"/>
      <c r="R13" s="45">
        <f>IF($Y$5=1,1, IF(R12&gt;0,R12+1, 0))</f>
        <v>2</v>
      </c>
      <c r="S13" s="62"/>
      <c r="T13" s="51">
        <f>IF($U$6=1,1, IF(T12&gt;0,T12+1, 0))</f>
        <v>0</v>
      </c>
      <c r="U13" s="62"/>
      <c r="V13" s="45">
        <f>IF($Q$6=1,1, IF(V12&gt;0,V12+1, 0))</f>
        <v>4</v>
      </c>
      <c r="W13" s="62"/>
      <c r="X13" s="45">
        <f>IF($Y$6=1,1, IF(X12&gt;0,X12+1, 0))</f>
        <v>2</v>
      </c>
      <c r="Y13" s="62"/>
      <c r="Z13" s="38" t="s">
        <v>2</v>
      </c>
    </row>
    <row r="14" spans="1:26" ht="35.1" customHeight="1" x14ac:dyDescent="0.25">
      <c r="A14" s="37" t="s">
        <v>3</v>
      </c>
      <c r="B14" s="110">
        <f>IF($D$3=1,1, IF(B13&gt;0,B13+1, 0))</f>
        <v>1</v>
      </c>
      <c r="C14" s="117" t="s">
        <v>11</v>
      </c>
      <c r="D14" s="45">
        <f>IF($W$3=1,1, IF(D13&gt;0,D13+1, 0))</f>
        <v>5</v>
      </c>
      <c r="E14" s="62"/>
      <c r="F14" s="138">
        <f>IF($H$3=1,1, IF(F13&gt;0,F13+1, 0))</f>
        <v>5</v>
      </c>
      <c r="G14" s="67"/>
      <c r="H14" s="45">
        <f>IF($D$4=1,1, IF(H13&gt;0,H13+1, 0))</f>
        <v>2</v>
      </c>
      <c r="I14" s="62"/>
      <c r="J14" s="51">
        <f>IF($W$4=1,1, IF(J13&gt;0,J13+1, 0))</f>
        <v>0</v>
      </c>
      <c r="K14" s="62"/>
      <c r="L14" s="45">
        <f>IF($H$4=1,1, IF(L13&gt;0,L13+1, 0))</f>
        <v>4</v>
      </c>
      <c r="M14" s="62"/>
      <c r="N14" s="45">
        <f>IF($D$5=1,1, IF(N13&gt;0,N13+1, 0))</f>
        <v>2</v>
      </c>
      <c r="O14" s="62"/>
      <c r="P14" s="51">
        <f>IF($W$5=1,1, IF(P13&gt;0,P13+1, 0))</f>
        <v>0</v>
      </c>
      <c r="Q14" s="62"/>
      <c r="R14" s="45">
        <f>IF($H$5=1,1, IF(R13&gt;0,R13+1, 0))</f>
        <v>3</v>
      </c>
      <c r="S14" s="62"/>
      <c r="T14" s="45">
        <f>IF($D$6=1,1, IF(T13&gt;0,T13+1, 0))</f>
        <v>1</v>
      </c>
      <c r="U14" s="62"/>
      <c r="V14" s="45">
        <f>IF($W$6=1,1, IF(V13&gt;0,V13+1, 0))</f>
        <v>5</v>
      </c>
      <c r="W14" s="62"/>
      <c r="X14" s="45">
        <f>IF($H$6=1,1, IF(X13&gt;0,X13+1, 0))</f>
        <v>3</v>
      </c>
      <c r="Y14" s="62"/>
      <c r="Z14" s="38" t="s">
        <v>3</v>
      </c>
    </row>
    <row r="15" spans="1:26" ht="35.1" customHeight="1" thickBot="1" x14ac:dyDescent="0.3">
      <c r="A15" s="39" t="s">
        <v>4</v>
      </c>
      <c r="B15" s="111">
        <f>IF($J$3=1,1, IF(B14&gt;0,B14+1, 0))</f>
        <v>2</v>
      </c>
      <c r="C15" s="63"/>
      <c r="D15" s="46">
        <f>IF($L$3=1,1, IF(D14&gt;0,D14+1, 0))</f>
        <v>6</v>
      </c>
      <c r="E15" s="127" t="s">
        <v>16</v>
      </c>
      <c r="F15" s="46">
        <f>IF($Z$3=1,1, IF(F14&gt;0,F14+1, 0))</f>
        <v>6</v>
      </c>
      <c r="G15" s="68"/>
      <c r="H15" s="46">
        <f>IF($J$4=1,1, IF(H14&gt;0,H14+1, 0))</f>
        <v>3</v>
      </c>
      <c r="I15" s="119" t="s">
        <v>19</v>
      </c>
      <c r="J15" s="46">
        <f>IF($L$4=1,1, IF(J14&gt;0,J14+1, 0))</f>
        <v>1</v>
      </c>
      <c r="K15" s="117" t="s">
        <v>21</v>
      </c>
      <c r="L15" s="46">
        <f>IF($Z$4=1,1, IF(L14&gt;0,L14+1, 0))</f>
        <v>5</v>
      </c>
      <c r="M15" s="63"/>
      <c r="N15" s="46">
        <f>IF($J$5=1,1, IF(N14&gt;0,N14+1, 0))</f>
        <v>3</v>
      </c>
      <c r="O15" s="64"/>
      <c r="P15" s="52">
        <f>IF($L$5=1,1, IF(P14&gt;0,P14+1, 0))</f>
        <v>0</v>
      </c>
      <c r="Q15" s="63"/>
      <c r="R15" s="46">
        <f>IF($Z$5=1,1, IF(R14&gt;0,R14+1, 0))</f>
        <v>4</v>
      </c>
      <c r="S15" s="63"/>
      <c r="T15" s="46">
        <f>IF($J$6=1,1, IF(T14&gt;0,T14+1, 0))</f>
        <v>2</v>
      </c>
      <c r="U15" s="63"/>
      <c r="V15" s="46">
        <f>IF($L$6=1,1, IF(V14&gt;0,V14+1, 0))</f>
        <v>6</v>
      </c>
      <c r="W15" s="63"/>
      <c r="X15" s="46">
        <f>IF($Z$6=1,1, IF(X14&gt;0,X14+1, 0))</f>
        <v>4</v>
      </c>
      <c r="Y15" s="63"/>
      <c r="Z15" s="41" t="s">
        <v>4</v>
      </c>
    </row>
    <row r="16" spans="1:26" ht="34.5" customHeight="1" thickBot="1" x14ac:dyDescent="0.3">
      <c r="A16" s="80" t="s">
        <v>5</v>
      </c>
      <c r="B16" s="72">
        <f>IF($P$3=1,1, IF(B15&gt;0,B15+1, 0))</f>
        <v>3</v>
      </c>
      <c r="C16" s="73"/>
      <c r="D16" s="72">
        <f>IF($R$3=1,1, IF(D15&gt;0,D15+1, 0))</f>
        <v>7</v>
      </c>
      <c r="E16" s="74"/>
      <c r="F16" s="72">
        <f>IF($T$3=1,1, IF(F15&gt;0,F15+1, 0))</f>
        <v>7</v>
      </c>
      <c r="G16" s="73"/>
      <c r="H16" s="72">
        <f>IF($P$4=1,1, IF(H15&gt;0,H15+1, 0))</f>
        <v>4</v>
      </c>
      <c r="I16" s="124" t="s">
        <v>32</v>
      </c>
      <c r="J16" s="72">
        <f>IF($R$4=1,1, IF(J15&gt;0,J15+1, 0))</f>
        <v>2</v>
      </c>
      <c r="K16" s="73"/>
      <c r="L16" s="72">
        <f>IF($T$4=1,1, IF(L15&gt;0,L15+1, 0))</f>
        <v>6</v>
      </c>
      <c r="M16" s="73"/>
      <c r="N16" s="72">
        <f>IF($P$5=1,1, IF(N15&gt;0,N15+1, 0))</f>
        <v>4</v>
      </c>
      <c r="O16" s="121"/>
      <c r="P16" s="72">
        <f>IF($R$5=1,1, IF(P15&gt;0,P15+1, 0))</f>
        <v>1</v>
      </c>
      <c r="Q16" s="74"/>
      <c r="R16" s="72">
        <f>IF($T$5=1,1, IF(R15&gt;0,R15+1, 0))</f>
        <v>5</v>
      </c>
      <c r="S16" s="73"/>
      <c r="T16" s="72">
        <f>IF($P$6=1,1, IF(T15&gt;0,T15+1, 0))</f>
        <v>3</v>
      </c>
      <c r="U16" s="73" t="s">
        <v>47</v>
      </c>
      <c r="V16" s="72">
        <f>IF($R$6=1,1, IF(V15&gt;0,V15+1, 0))</f>
        <v>7</v>
      </c>
      <c r="W16" s="73"/>
      <c r="X16" s="72">
        <f>IF($T$6=1,1, IF(X15&gt;0,X15+1, 0))</f>
        <v>5</v>
      </c>
      <c r="Y16" s="73"/>
      <c r="Z16" s="85" t="s">
        <v>5</v>
      </c>
    </row>
    <row r="17" spans="1:26" ht="35.1" customHeight="1" thickBot="1" x14ac:dyDescent="0.3">
      <c r="A17" s="80" t="s">
        <v>6</v>
      </c>
      <c r="B17" s="72">
        <f t="shared" ref="B17:B48" si="0">IF(AND(B16&gt;0,B16&lt;31),B16+1,0)</f>
        <v>4</v>
      </c>
      <c r="C17" s="73"/>
      <c r="D17" s="72">
        <f t="shared" ref="D17:D37" si="1">IF(AND(D16&gt;0,D16&lt;$F$2),D16+1,0)</f>
        <v>8</v>
      </c>
      <c r="E17" s="129" t="s">
        <v>17</v>
      </c>
      <c r="F17" s="72">
        <f t="shared" ref="F17:F48" si="2">IF(AND(F16&gt;0,F16&lt;31),F16+1,0)</f>
        <v>8</v>
      </c>
      <c r="G17" s="73"/>
      <c r="H17" s="72">
        <f t="shared" ref="H17:H44" si="3">IF(AND(H16&gt;0,H16&lt;30),H16+1,0)</f>
        <v>5</v>
      </c>
      <c r="I17" s="74"/>
      <c r="J17" s="72">
        <f t="shared" ref="J17:J48" si="4">IF(AND(J16&gt;0,J16&lt;31),J16+1,0)</f>
        <v>3</v>
      </c>
      <c r="K17" s="73"/>
      <c r="L17" s="72">
        <f t="shared" ref="L17:L48" si="5">IF(AND(L16&gt;0,L16&lt;30),L16+1,0)</f>
        <v>7</v>
      </c>
      <c r="M17" s="73"/>
      <c r="N17" s="72">
        <f t="shared" ref="N17:N48" si="6">IF(AND(N16&gt;0,N16&lt;31),N16+1,0)</f>
        <v>5</v>
      </c>
      <c r="O17" s="73"/>
      <c r="P17" s="72">
        <f t="shared" ref="P17:P48" si="7">IF(AND(P16&gt;0,P16&lt;31),P16+1,0)</f>
        <v>2</v>
      </c>
      <c r="Q17" s="74"/>
      <c r="R17" s="72">
        <f t="shared" ref="R17:R48" si="8">IF(AND(R16&gt;0,R16&lt;30),R16+1,0)</f>
        <v>6</v>
      </c>
      <c r="S17" s="73"/>
      <c r="T17" s="72">
        <f t="shared" ref="T17:T48" si="9">IF(AND(T16&gt;0,T16&lt;31),T16+1,0)</f>
        <v>4</v>
      </c>
      <c r="U17" s="73" t="s">
        <v>48</v>
      </c>
      <c r="V17" s="72">
        <f t="shared" ref="V17:V48" si="10">IF(AND(V16&gt;0,V16&lt;30),V16+1,0)</f>
        <v>8</v>
      </c>
      <c r="W17" s="73"/>
      <c r="X17" s="72">
        <f t="shared" ref="X17:X48" si="11">IF(AND(X16&gt;0,X16&lt;31),X16+1,0)</f>
        <v>6</v>
      </c>
      <c r="Y17" s="73"/>
      <c r="Z17" s="85" t="s">
        <v>6</v>
      </c>
    </row>
    <row r="18" spans="1:26" ht="35.1" customHeight="1" thickBot="1" x14ac:dyDescent="0.3">
      <c r="A18" s="40" t="s">
        <v>0</v>
      </c>
      <c r="B18" s="109">
        <f t="shared" si="0"/>
        <v>5</v>
      </c>
      <c r="C18" s="61"/>
      <c r="D18" s="47">
        <f t="shared" si="1"/>
        <v>9</v>
      </c>
      <c r="E18" s="61"/>
      <c r="F18" s="44">
        <f t="shared" si="2"/>
        <v>9</v>
      </c>
      <c r="G18" s="61"/>
      <c r="H18" s="47">
        <f t="shared" si="3"/>
        <v>6</v>
      </c>
      <c r="I18" s="118" t="s">
        <v>20</v>
      </c>
      <c r="J18" s="44">
        <f t="shared" si="4"/>
        <v>4</v>
      </c>
      <c r="K18" s="120" t="s">
        <v>22</v>
      </c>
      <c r="L18" s="47">
        <f t="shared" si="5"/>
        <v>8</v>
      </c>
      <c r="M18" s="61"/>
      <c r="N18" s="44">
        <f t="shared" si="6"/>
        <v>6</v>
      </c>
      <c r="O18" s="61"/>
      <c r="P18" s="44">
        <f t="shared" si="7"/>
        <v>3</v>
      </c>
      <c r="Q18" s="61"/>
      <c r="R18" s="44">
        <f t="shared" si="8"/>
        <v>7</v>
      </c>
      <c r="S18" s="61"/>
      <c r="T18" s="44">
        <f t="shared" si="9"/>
        <v>5</v>
      </c>
      <c r="U18" s="61"/>
      <c r="V18" s="47">
        <f t="shared" si="10"/>
        <v>9</v>
      </c>
      <c r="W18" s="61"/>
      <c r="X18" s="44">
        <f t="shared" si="11"/>
        <v>7</v>
      </c>
      <c r="Y18" s="61"/>
      <c r="Z18" s="42" t="s">
        <v>0</v>
      </c>
    </row>
    <row r="19" spans="1:26" ht="35.1" customHeight="1" x14ac:dyDescent="0.25">
      <c r="A19" s="37" t="s">
        <v>1</v>
      </c>
      <c r="B19" s="110">
        <f t="shared" si="0"/>
        <v>6</v>
      </c>
      <c r="C19" s="62"/>
      <c r="D19" s="48">
        <f t="shared" si="1"/>
        <v>10</v>
      </c>
      <c r="E19" s="62"/>
      <c r="F19" s="45">
        <f t="shared" si="2"/>
        <v>10</v>
      </c>
      <c r="G19" s="62"/>
      <c r="H19" s="48">
        <f t="shared" si="3"/>
        <v>7</v>
      </c>
      <c r="I19" s="62"/>
      <c r="J19" s="45">
        <f t="shared" si="4"/>
        <v>5</v>
      </c>
      <c r="K19" s="62"/>
      <c r="L19" s="48">
        <f t="shared" si="5"/>
        <v>9</v>
      </c>
      <c r="M19" s="62"/>
      <c r="N19" s="45">
        <f t="shared" si="6"/>
        <v>7</v>
      </c>
      <c r="O19" s="62"/>
      <c r="P19" s="45">
        <f t="shared" si="7"/>
        <v>4</v>
      </c>
      <c r="Q19" s="62"/>
      <c r="R19" s="45">
        <f t="shared" si="8"/>
        <v>8</v>
      </c>
      <c r="S19" s="62"/>
      <c r="T19" s="45">
        <f t="shared" si="9"/>
        <v>6</v>
      </c>
      <c r="U19" s="62"/>
      <c r="V19" s="48">
        <f t="shared" si="10"/>
        <v>10</v>
      </c>
      <c r="W19" s="62"/>
      <c r="X19" s="45">
        <f t="shared" si="11"/>
        <v>8</v>
      </c>
      <c r="Y19" s="133"/>
      <c r="Z19" s="38" t="s">
        <v>1</v>
      </c>
    </row>
    <row r="20" spans="1:26" ht="35.1" customHeight="1" x14ac:dyDescent="0.25">
      <c r="A20" s="37" t="s">
        <v>2</v>
      </c>
      <c r="B20" s="110">
        <f t="shared" si="0"/>
        <v>7</v>
      </c>
      <c r="C20" s="62"/>
      <c r="D20" s="48">
        <f t="shared" si="1"/>
        <v>11</v>
      </c>
      <c r="E20" s="62"/>
      <c r="F20" s="45">
        <f t="shared" si="2"/>
        <v>11</v>
      </c>
      <c r="G20" s="62"/>
      <c r="H20" s="48">
        <f t="shared" si="3"/>
        <v>8</v>
      </c>
      <c r="I20" s="62"/>
      <c r="J20" s="45">
        <f t="shared" si="4"/>
        <v>6</v>
      </c>
      <c r="K20" s="62"/>
      <c r="L20" s="48">
        <f t="shared" si="5"/>
        <v>10</v>
      </c>
      <c r="M20" s="62"/>
      <c r="N20" s="45">
        <f t="shared" si="6"/>
        <v>8</v>
      </c>
      <c r="O20" s="69"/>
      <c r="P20" s="45">
        <f t="shared" si="7"/>
        <v>5</v>
      </c>
      <c r="Q20" s="62"/>
      <c r="R20" s="45">
        <f t="shared" si="8"/>
        <v>9</v>
      </c>
      <c r="S20" s="62"/>
      <c r="T20" s="45">
        <f t="shared" si="9"/>
        <v>7</v>
      </c>
      <c r="U20" s="62"/>
      <c r="V20" s="48">
        <f t="shared" si="10"/>
        <v>11</v>
      </c>
      <c r="W20" s="62"/>
      <c r="X20" s="45">
        <f t="shared" si="11"/>
        <v>9</v>
      </c>
      <c r="Y20" s="62"/>
      <c r="Z20" s="38" t="s">
        <v>2</v>
      </c>
    </row>
    <row r="21" spans="1:26" ht="35.1" customHeight="1" x14ac:dyDescent="0.25">
      <c r="A21" s="37" t="s">
        <v>3</v>
      </c>
      <c r="B21" s="110">
        <f t="shared" si="0"/>
        <v>8</v>
      </c>
      <c r="C21" s="62"/>
      <c r="D21" s="48">
        <f t="shared" si="1"/>
        <v>12</v>
      </c>
      <c r="E21" s="62"/>
      <c r="F21" s="45">
        <f t="shared" si="2"/>
        <v>12</v>
      </c>
      <c r="G21" s="62"/>
      <c r="H21" s="48">
        <f t="shared" si="3"/>
        <v>9</v>
      </c>
      <c r="I21" s="62"/>
      <c r="J21" s="45">
        <f t="shared" si="4"/>
        <v>7</v>
      </c>
      <c r="K21" s="62"/>
      <c r="L21" s="48">
        <f t="shared" si="5"/>
        <v>11</v>
      </c>
      <c r="M21" s="62"/>
      <c r="N21" s="45">
        <f t="shared" si="6"/>
        <v>9</v>
      </c>
      <c r="O21" s="69"/>
      <c r="P21" s="45">
        <f t="shared" si="7"/>
        <v>6</v>
      </c>
      <c r="Q21" s="62"/>
      <c r="R21" s="45">
        <f t="shared" si="8"/>
        <v>10</v>
      </c>
      <c r="S21" s="62"/>
      <c r="T21" s="45">
        <f t="shared" si="9"/>
        <v>8</v>
      </c>
      <c r="U21" s="62"/>
      <c r="V21" s="48">
        <f t="shared" si="10"/>
        <v>12</v>
      </c>
      <c r="W21" s="62"/>
      <c r="X21" s="45">
        <f t="shared" si="11"/>
        <v>10</v>
      </c>
      <c r="Y21" s="117" t="s">
        <v>10</v>
      </c>
      <c r="Z21" s="38" t="s">
        <v>3</v>
      </c>
    </row>
    <row r="22" spans="1:26" ht="35.1" customHeight="1" thickBot="1" x14ac:dyDescent="0.3">
      <c r="A22" s="39" t="s">
        <v>4</v>
      </c>
      <c r="B22" s="111">
        <f t="shared" si="0"/>
        <v>9</v>
      </c>
      <c r="C22" s="63"/>
      <c r="D22" s="49">
        <f t="shared" si="1"/>
        <v>13</v>
      </c>
      <c r="E22" s="63"/>
      <c r="F22" s="46">
        <f t="shared" si="2"/>
        <v>13</v>
      </c>
      <c r="G22" s="63" t="s">
        <v>30</v>
      </c>
      <c r="H22" s="49">
        <f t="shared" si="3"/>
        <v>10</v>
      </c>
      <c r="I22" s="63"/>
      <c r="J22" s="46">
        <f t="shared" si="4"/>
        <v>8</v>
      </c>
      <c r="K22" s="63"/>
      <c r="L22" s="49">
        <f t="shared" si="5"/>
        <v>12</v>
      </c>
      <c r="M22" s="63"/>
      <c r="N22" s="46">
        <f t="shared" si="6"/>
        <v>10</v>
      </c>
      <c r="O22" s="64"/>
      <c r="P22" s="46">
        <f t="shared" si="7"/>
        <v>7</v>
      </c>
      <c r="Q22" s="63"/>
      <c r="R22" s="46">
        <f t="shared" si="8"/>
        <v>11</v>
      </c>
      <c r="S22" s="63"/>
      <c r="T22" s="46">
        <f t="shared" si="9"/>
        <v>9</v>
      </c>
      <c r="U22" s="63"/>
      <c r="V22" s="49">
        <f t="shared" si="10"/>
        <v>13</v>
      </c>
      <c r="W22" s="68"/>
      <c r="X22" s="46">
        <f t="shared" si="11"/>
        <v>11</v>
      </c>
      <c r="Y22" s="63" t="s">
        <v>9</v>
      </c>
      <c r="Z22" s="41" t="s">
        <v>4</v>
      </c>
    </row>
    <row r="23" spans="1:26" ht="48" customHeight="1" thickBot="1" x14ac:dyDescent="0.3">
      <c r="A23" s="80" t="s">
        <v>5</v>
      </c>
      <c r="B23" s="72">
        <f t="shared" si="0"/>
        <v>10</v>
      </c>
      <c r="C23" s="73"/>
      <c r="D23" s="72">
        <f t="shared" si="1"/>
        <v>14</v>
      </c>
      <c r="E23" s="74" t="s">
        <v>30</v>
      </c>
      <c r="F23" s="72">
        <f t="shared" si="2"/>
        <v>14</v>
      </c>
      <c r="G23" s="131"/>
      <c r="H23" s="72">
        <f t="shared" si="3"/>
        <v>11</v>
      </c>
      <c r="I23" s="128" t="s">
        <v>27</v>
      </c>
      <c r="J23" s="72">
        <f t="shared" si="4"/>
        <v>9</v>
      </c>
      <c r="K23" s="124" t="s">
        <v>45</v>
      </c>
      <c r="L23" s="72">
        <f t="shared" si="5"/>
        <v>13</v>
      </c>
      <c r="M23" s="73"/>
      <c r="N23" s="72">
        <f t="shared" si="6"/>
        <v>11</v>
      </c>
      <c r="O23" s="74" t="s">
        <v>30</v>
      </c>
      <c r="P23" s="72">
        <f t="shared" si="7"/>
        <v>8</v>
      </c>
      <c r="Q23" s="73"/>
      <c r="R23" s="72">
        <f t="shared" si="8"/>
        <v>12</v>
      </c>
      <c r="S23" s="73"/>
      <c r="T23" s="72">
        <f t="shared" si="9"/>
        <v>10</v>
      </c>
      <c r="U23" s="126" t="s">
        <v>18</v>
      </c>
      <c r="V23" s="72">
        <f t="shared" si="10"/>
        <v>14</v>
      </c>
      <c r="W23" s="73"/>
      <c r="X23" s="72">
        <f t="shared" si="11"/>
        <v>12</v>
      </c>
      <c r="Y23" s="73" t="s">
        <v>9</v>
      </c>
      <c r="Z23" s="85" t="s">
        <v>5</v>
      </c>
    </row>
    <row r="24" spans="1:26" ht="35.1" customHeight="1" thickBot="1" x14ac:dyDescent="0.3">
      <c r="A24" s="80" t="s">
        <v>6</v>
      </c>
      <c r="B24" s="72">
        <f t="shared" si="0"/>
        <v>11</v>
      </c>
      <c r="C24" s="74" t="s">
        <v>34</v>
      </c>
      <c r="D24" s="72">
        <f t="shared" si="1"/>
        <v>15</v>
      </c>
      <c r="E24" s="73"/>
      <c r="F24" s="72">
        <f t="shared" si="2"/>
        <v>15</v>
      </c>
      <c r="G24" s="73"/>
      <c r="H24" s="72">
        <f t="shared" si="3"/>
        <v>12</v>
      </c>
      <c r="I24" s="74"/>
      <c r="J24" s="72">
        <f t="shared" si="4"/>
        <v>10</v>
      </c>
      <c r="K24" s="74"/>
      <c r="L24" s="72">
        <f t="shared" si="5"/>
        <v>14</v>
      </c>
      <c r="M24" s="76"/>
      <c r="N24" s="72">
        <f t="shared" si="6"/>
        <v>12</v>
      </c>
      <c r="O24" s="74" t="s">
        <v>30</v>
      </c>
      <c r="P24" s="72">
        <f t="shared" si="7"/>
        <v>9</v>
      </c>
      <c r="Q24" s="74"/>
      <c r="R24" s="72">
        <f t="shared" si="8"/>
        <v>13</v>
      </c>
      <c r="S24" s="73"/>
      <c r="T24" s="72">
        <f t="shared" si="9"/>
        <v>11</v>
      </c>
      <c r="U24" s="75"/>
      <c r="V24" s="72">
        <f t="shared" si="10"/>
        <v>15</v>
      </c>
      <c r="W24" s="73"/>
      <c r="X24" s="72">
        <f t="shared" si="11"/>
        <v>13</v>
      </c>
      <c r="Y24" s="73"/>
      <c r="Z24" s="85" t="s">
        <v>6</v>
      </c>
    </row>
    <row r="25" spans="1:26" ht="35.1" customHeight="1" x14ac:dyDescent="0.25">
      <c r="A25" s="40" t="s">
        <v>0</v>
      </c>
      <c r="B25" s="109">
        <f t="shared" si="0"/>
        <v>12</v>
      </c>
      <c r="C25" s="61"/>
      <c r="D25" s="47">
        <f t="shared" si="1"/>
        <v>16</v>
      </c>
      <c r="E25" s="61"/>
      <c r="F25" s="44">
        <f t="shared" si="2"/>
        <v>16</v>
      </c>
      <c r="G25" s="61"/>
      <c r="H25" s="47">
        <f t="shared" si="3"/>
        <v>13</v>
      </c>
      <c r="I25" s="61"/>
      <c r="J25" s="44">
        <f t="shared" si="4"/>
        <v>11</v>
      </c>
      <c r="K25" s="61"/>
      <c r="L25" s="47">
        <f t="shared" si="5"/>
        <v>15</v>
      </c>
      <c r="M25" s="61"/>
      <c r="N25" s="44">
        <f t="shared" si="6"/>
        <v>13</v>
      </c>
      <c r="O25" s="61"/>
      <c r="P25" s="44">
        <f t="shared" si="7"/>
        <v>10</v>
      </c>
      <c r="Q25" s="61"/>
      <c r="R25" s="44">
        <f t="shared" si="8"/>
        <v>14</v>
      </c>
      <c r="S25" s="61"/>
      <c r="T25" s="44">
        <f t="shared" si="9"/>
        <v>12</v>
      </c>
      <c r="U25" s="61"/>
      <c r="V25" s="47">
        <f t="shared" si="10"/>
        <v>16</v>
      </c>
      <c r="W25" s="61"/>
      <c r="X25" s="44">
        <f t="shared" si="11"/>
        <v>14</v>
      </c>
      <c r="Y25" s="61"/>
      <c r="Z25" s="42" t="s">
        <v>0</v>
      </c>
    </row>
    <row r="26" spans="1:26" ht="35.1" customHeight="1" x14ac:dyDescent="0.25">
      <c r="A26" s="37" t="s">
        <v>1</v>
      </c>
      <c r="B26" s="110">
        <f t="shared" si="0"/>
        <v>13</v>
      </c>
      <c r="C26" s="62"/>
      <c r="D26" s="48">
        <f t="shared" si="1"/>
        <v>17</v>
      </c>
      <c r="E26" s="62"/>
      <c r="F26" s="45">
        <f t="shared" si="2"/>
        <v>17</v>
      </c>
      <c r="G26" s="62"/>
      <c r="H26" s="48">
        <f t="shared" si="3"/>
        <v>14</v>
      </c>
      <c r="I26" s="62"/>
      <c r="J26" s="45">
        <f t="shared" si="4"/>
        <v>12</v>
      </c>
      <c r="K26" s="62"/>
      <c r="L26" s="48">
        <f t="shared" si="5"/>
        <v>16</v>
      </c>
      <c r="M26" s="62"/>
      <c r="N26" s="45">
        <f t="shared" si="6"/>
        <v>14</v>
      </c>
      <c r="O26" s="62"/>
      <c r="P26" s="45">
        <f t="shared" si="7"/>
        <v>11</v>
      </c>
      <c r="Q26" s="62"/>
      <c r="R26" s="45">
        <f t="shared" si="8"/>
        <v>15</v>
      </c>
      <c r="S26" s="63"/>
      <c r="T26" s="45">
        <f t="shared" si="9"/>
        <v>13</v>
      </c>
      <c r="U26" s="62"/>
      <c r="V26" s="48">
        <f t="shared" si="10"/>
        <v>17</v>
      </c>
      <c r="W26" s="62"/>
      <c r="X26" s="45">
        <f t="shared" si="11"/>
        <v>15</v>
      </c>
      <c r="Y26" s="62"/>
      <c r="Z26" s="38" t="s">
        <v>1</v>
      </c>
    </row>
    <row r="27" spans="1:26" ht="35.1" customHeight="1" x14ac:dyDescent="0.25">
      <c r="A27" s="37" t="s">
        <v>2</v>
      </c>
      <c r="B27" s="110">
        <f t="shared" si="0"/>
        <v>14</v>
      </c>
      <c r="C27" s="62"/>
      <c r="D27" s="48">
        <f t="shared" si="1"/>
        <v>18</v>
      </c>
      <c r="E27" s="62"/>
      <c r="F27" s="45">
        <f t="shared" si="2"/>
        <v>18</v>
      </c>
      <c r="G27" s="62"/>
      <c r="H27" s="48">
        <f t="shared" si="3"/>
        <v>15</v>
      </c>
      <c r="I27" s="69"/>
      <c r="J27" s="45">
        <f t="shared" si="4"/>
        <v>13</v>
      </c>
      <c r="K27" s="62"/>
      <c r="L27" s="48">
        <f t="shared" si="5"/>
        <v>17</v>
      </c>
      <c r="M27" s="62"/>
      <c r="N27" s="45">
        <f t="shared" si="6"/>
        <v>15</v>
      </c>
      <c r="O27" s="62"/>
      <c r="P27" s="45">
        <f t="shared" si="7"/>
        <v>12</v>
      </c>
      <c r="Q27" s="62"/>
      <c r="R27" s="45">
        <f t="shared" si="8"/>
        <v>16</v>
      </c>
      <c r="S27" s="62"/>
      <c r="T27" s="45">
        <f t="shared" si="9"/>
        <v>14</v>
      </c>
      <c r="U27" s="62"/>
      <c r="V27" s="48">
        <f t="shared" si="10"/>
        <v>18</v>
      </c>
      <c r="W27" s="62"/>
      <c r="X27" s="45">
        <f t="shared" si="11"/>
        <v>16</v>
      </c>
      <c r="Y27" s="62"/>
      <c r="Z27" s="38" t="s">
        <v>2</v>
      </c>
    </row>
    <row r="28" spans="1:26" ht="35.1" customHeight="1" x14ac:dyDescent="0.25">
      <c r="A28" s="37" t="s">
        <v>3</v>
      </c>
      <c r="B28" s="110">
        <f t="shared" si="0"/>
        <v>15</v>
      </c>
      <c r="C28" s="62"/>
      <c r="D28" s="48">
        <f t="shared" si="1"/>
        <v>19</v>
      </c>
      <c r="E28" s="62"/>
      <c r="F28" s="45">
        <f t="shared" si="2"/>
        <v>19</v>
      </c>
      <c r="G28" s="62"/>
      <c r="H28" s="48">
        <f t="shared" si="3"/>
        <v>16</v>
      </c>
      <c r="I28" s="62"/>
      <c r="J28" s="45">
        <f t="shared" si="4"/>
        <v>14</v>
      </c>
      <c r="K28" s="119" t="s">
        <v>25</v>
      </c>
      <c r="L28" s="48">
        <f t="shared" si="5"/>
        <v>18</v>
      </c>
      <c r="M28" s="62"/>
      <c r="N28" s="45">
        <f t="shared" si="6"/>
        <v>16</v>
      </c>
      <c r="O28" s="62"/>
      <c r="P28" s="45">
        <f t="shared" si="7"/>
        <v>13</v>
      </c>
      <c r="Q28" s="62"/>
      <c r="R28" s="45">
        <f t="shared" si="8"/>
        <v>17</v>
      </c>
      <c r="S28" s="61"/>
      <c r="T28" s="45">
        <f t="shared" si="9"/>
        <v>15</v>
      </c>
      <c r="U28" s="62"/>
      <c r="V28" s="48">
        <f t="shared" si="10"/>
        <v>19</v>
      </c>
      <c r="W28" s="62"/>
      <c r="X28" s="45">
        <f t="shared" si="11"/>
        <v>17</v>
      </c>
      <c r="Y28" s="62"/>
      <c r="Z28" s="38" t="s">
        <v>3</v>
      </c>
    </row>
    <row r="29" spans="1:26" ht="35.1" customHeight="1" thickBot="1" x14ac:dyDescent="0.3">
      <c r="A29" s="39" t="s">
        <v>4</v>
      </c>
      <c r="B29" s="111">
        <f t="shared" si="0"/>
        <v>16</v>
      </c>
      <c r="C29" s="63"/>
      <c r="D29" s="49">
        <f t="shared" si="1"/>
        <v>20</v>
      </c>
      <c r="E29" s="63"/>
      <c r="F29" s="46">
        <f t="shared" si="2"/>
        <v>20</v>
      </c>
      <c r="G29" s="63"/>
      <c r="H29" s="49">
        <f t="shared" si="3"/>
        <v>17</v>
      </c>
      <c r="I29" s="63" t="s">
        <v>30</v>
      </c>
      <c r="J29" s="46">
        <f t="shared" si="4"/>
        <v>15</v>
      </c>
      <c r="K29" s="63"/>
      <c r="L29" s="49">
        <f t="shared" si="5"/>
        <v>19</v>
      </c>
      <c r="M29" s="63"/>
      <c r="N29" s="46">
        <f t="shared" si="6"/>
        <v>17</v>
      </c>
      <c r="O29" s="63"/>
      <c r="P29" s="46">
        <f t="shared" si="7"/>
        <v>14</v>
      </c>
      <c r="Q29" s="63"/>
      <c r="R29" s="46">
        <f t="shared" si="8"/>
        <v>18</v>
      </c>
      <c r="S29" s="63"/>
      <c r="T29" s="46">
        <f t="shared" si="9"/>
        <v>16</v>
      </c>
      <c r="U29" s="63"/>
      <c r="V29" s="49">
        <f t="shared" si="10"/>
        <v>20</v>
      </c>
      <c r="W29" s="63"/>
      <c r="X29" s="46">
        <f t="shared" si="11"/>
        <v>18</v>
      </c>
      <c r="Y29" s="68"/>
      <c r="Z29" s="41" t="s">
        <v>4</v>
      </c>
    </row>
    <row r="30" spans="1:26" ht="56.25" customHeight="1" thickBot="1" x14ac:dyDescent="0.3">
      <c r="A30" s="80" t="s">
        <v>5</v>
      </c>
      <c r="B30" s="72">
        <f t="shared" si="0"/>
        <v>17</v>
      </c>
      <c r="C30" s="74" t="s">
        <v>35</v>
      </c>
      <c r="D30" s="72">
        <f t="shared" si="1"/>
        <v>21</v>
      </c>
      <c r="E30" s="74"/>
      <c r="F30" s="72">
        <f t="shared" si="2"/>
        <v>21</v>
      </c>
      <c r="G30" s="120" t="s">
        <v>43</v>
      </c>
      <c r="H30" s="72">
        <f t="shared" si="3"/>
        <v>18</v>
      </c>
      <c r="I30" s="126" t="s">
        <v>28</v>
      </c>
      <c r="J30" s="72">
        <f t="shared" si="4"/>
        <v>16</v>
      </c>
      <c r="K30" s="74" t="s">
        <v>44</v>
      </c>
      <c r="L30" s="72">
        <f t="shared" si="5"/>
        <v>20</v>
      </c>
      <c r="M30" s="73"/>
      <c r="N30" s="72">
        <f t="shared" si="6"/>
        <v>18</v>
      </c>
      <c r="O30" s="73" t="s">
        <v>15</v>
      </c>
      <c r="P30" s="72">
        <f t="shared" si="7"/>
        <v>15</v>
      </c>
      <c r="Q30" s="74" t="s">
        <v>31</v>
      </c>
      <c r="R30" s="72">
        <f t="shared" si="8"/>
        <v>19</v>
      </c>
      <c r="S30" s="73" t="s">
        <v>42</v>
      </c>
      <c r="T30" s="72">
        <f t="shared" si="9"/>
        <v>17</v>
      </c>
      <c r="U30" s="73"/>
      <c r="V30" s="72">
        <f t="shared" si="10"/>
        <v>21</v>
      </c>
      <c r="W30" s="73"/>
      <c r="X30" s="72">
        <f t="shared" si="11"/>
        <v>19</v>
      </c>
      <c r="Y30" s="74"/>
      <c r="Z30" s="85" t="s">
        <v>5</v>
      </c>
    </row>
    <row r="31" spans="1:26" ht="35.1" customHeight="1" thickBot="1" x14ac:dyDescent="0.3">
      <c r="A31" s="80" t="s">
        <v>6</v>
      </c>
      <c r="B31" s="72">
        <f t="shared" si="0"/>
        <v>18</v>
      </c>
      <c r="C31" s="74" t="s">
        <v>36</v>
      </c>
      <c r="D31" s="72">
        <f t="shared" si="1"/>
        <v>22</v>
      </c>
      <c r="E31" s="74" t="s">
        <v>38</v>
      </c>
      <c r="F31" s="72">
        <f t="shared" si="2"/>
        <v>22</v>
      </c>
      <c r="G31" s="74" t="s">
        <v>39</v>
      </c>
      <c r="H31" s="72">
        <f t="shared" si="3"/>
        <v>19</v>
      </c>
      <c r="I31" s="73"/>
      <c r="J31" s="72">
        <f t="shared" si="4"/>
        <v>17</v>
      </c>
      <c r="K31" s="74" t="s">
        <v>41</v>
      </c>
      <c r="L31" s="72">
        <f t="shared" si="5"/>
        <v>21</v>
      </c>
      <c r="M31" s="73"/>
      <c r="N31" s="72">
        <f t="shared" si="6"/>
        <v>19</v>
      </c>
      <c r="O31" s="73" t="s">
        <v>15</v>
      </c>
      <c r="P31" s="72">
        <f t="shared" si="7"/>
        <v>16</v>
      </c>
      <c r="Q31" s="73"/>
      <c r="R31" s="72">
        <f t="shared" si="8"/>
        <v>20</v>
      </c>
      <c r="S31" s="73"/>
      <c r="T31" s="72">
        <f t="shared" si="9"/>
        <v>18</v>
      </c>
      <c r="U31" s="124" t="s">
        <v>29</v>
      </c>
      <c r="V31" s="72">
        <f t="shared" si="10"/>
        <v>22</v>
      </c>
      <c r="W31" s="75"/>
      <c r="X31" s="72">
        <f t="shared" si="11"/>
        <v>20</v>
      </c>
      <c r="Y31" s="73"/>
      <c r="Z31" s="85" t="s">
        <v>6</v>
      </c>
    </row>
    <row r="32" spans="1:26" ht="35.1" customHeight="1" x14ac:dyDescent="0.25">
      <c r="A32" s="40" t="s">
        <v>0</v>
      </c>
      <c r="B32" s="109">
        <f t="shared" si="0"/>
        <v>19</v>
      </c>
      <c r="C32" s="61"/>
      <c r="D32" s="47">
        <f t="shared" si="1"/>
        <v>23</v>
      </c>
      <c r="E32" s="61"/>
      <c r="F32" s="44">
        <f t="shared" si="2"/>
        <v>23</v>
      </c>
      <c r="G32" s="61"/>
      <c r="H32" s="47">
        <f t="shared" si="3"/>
        <v>20</v>
      </c>
      <c r="I32" s="61"/>
      <c r="J32" s="44">
        <f t="shared" si="4"/>
        <v>18</v>
      </c>
      <c r="K32" s="61"/>
      <c r="L32" s="47">
        <f t="shared" si="5"/>
        <v>22</v>
      </c>
      <c r="M32" s="61"/>
      <c r="N32" s="44">
        <f t="shared" si="6"/>
        <v>20</v>
      </c>
      <c r="O32" s="61"/>
      <c r="P32" s="44">
        <f t="shared" si="7"/>
        <v>17</v>
      </c>
      <c r="Q32" s="61"/>
      <c r="R32" s="44">
        <f t="shared" si="8"/>
        <v>21</v>
      </c>
      <c r="S32" s="61"/>
      <c r="T32" s="44">
        <f t="shared" si="9"/>
        <v>19</v>
      </c>
      <c r="U32" s="61"/>
      <c r="V32" s="47">
        <f t="shared" si="10"/>
        <v>23</v>
      </c>
      <c r="W32" s="61"/>
      <c r="X32" s="44">
        <f t="shared" si="11"/>
        <v>21</v>
      </c>
      <c r="Y32" s="61"/>
      <c r="Z32" s="42" t="s">
        <v>0</v>
      </c>
    </row>
    <row r="33" spans="1:26" ht="35.1" customHeight="1" x14ac:dyDescent="0.25">
      <c r="A33" s="37" t="s">
        <v>1</v>
      </c>
      <c r="B33" s="110">
        <f t="shared" si="0"/>
        <v>20</v>
      </c>
      <c r="C33" s="62"/>
      <c r="D33" s="48">
        <f t="shared" si="1"/>
        <v>24</v>
      </c>
      <c r="E33" s="62"/>
      <c r="F33" s="45">
        <f t="shared" si="2"/>
        <v>24</v>
      </c>
      <c r="G33" s="62"/>
      <c r="H33" s="48">
        <f t="shared" si="3"/>
        <v>21</v>
      </c>
      <c r="I33" s="62"/>
      <c r="J33" s="45">
        <f t="shared" si="4"/>
        <v>19</v>
      </c>
      <c r="K33" s="62"/>
      <c r="L33" s="48">
        <f t="shared" si="5"/>
        <v>23</v>
      </c>
      <c r="M33" s="62"/>
      <c r="N33" s="45">
        <f t="shared" si="6"/>
        <v>21</v>
      </c>
      <c r="O33" s="62"/>
      <c r="P33" s="45">
        <f t="shared" si="7"/>
        <v>18</v>
      </c>
      <c r="Q33" s="62"/>
      <c r="R33" s="45">
        <f t="shared" si="8"/>
        <v>22</v>
      </c>
      <c r="S33" s="62"/>
      <c r="T33" s="45">
        <f t="shared" si="9"/>
        <v>20</v>
      </c>
      <c r="U33" s="62"/>
      <c r="V33" s="48">
        <f t="shared" si="10"/>
        <v>24</v>
      </c>
      <c r="W33" s="62"/>
      <c r="X33" s="45">
        <f t="shared" si="11"/>
        <v>22</v>
      </c>
      <c r="Y33" s="62"/>
      <c r="Z33" s="38" t="s">
        <v>1</v>
      </c>
    </row>
    <row r="34" spans="1:26" ht="35.1" customHeight="1" x14ac:dyDescent="0.25">
      <c r="A34" s="37" t="s">
        <v>2</v>
      </c>
      <c r="B34" s="110">
        <f t="shared" si="0"/>
        <v>21</v>
      </c>
      <c r="C34" s="62"/>
      <c r="D34" s="48">
        <f t="shared" si="1"/>
        <v>25</v>
      </c>
      <c r="E34" s="62"/>
      <c r="F34" s="45">
        <f t="shared" si="2"/>
        <v>25</v>
      </c>
      <c r="G34" s="62"/>
      <c r="H34" s="48">
        <f t="shared" si="3"/>
        <v>22</v>
      </c>
      <c r="I34" s="62"/>
      <c r="J34" s="45">
        <f t="shared" si="4"/>
        <v>20</v>
      </c>
      <c r="K34" s="62"/>
      <c r="L34" s="48">
        <f t="shared" si="5"/>
        <v>24</v>
      </c>
      <c r="M34" s="62"/>
      <c r="N34" s="45">
        <f t="shared" si="6"/>
        <v>22</v>
      </c>
      <c r="O34" s="62"/>
      <c r="P34" s="45">
        <f t="shared" si="7"/>
        <v>19</v>
      </c>
      <c r="Q34" s="62"/>
      <c r="R34" s="45">
        <f t="shared" si="8"/>
        <v>23</v>
      </c>
      <c r="S34" s="62"/>
      <c r="T34" s="45">
        <f t="shared" si="9"/>
        <v>21</v>
      </c>
      <c r="U34" s="62"/>
      <c r="V34" s="48">
        <f t="shared" si="10"/>
        <v>25</v>
      </c>
      <c r="W34" s="62"/>
      <c r="X34" s="45">
        <f t="shared" si="11"/>
        <v>23</v>
      </c>
      <c r="Z34" s="38" t="s">
        <v>2</v>
      </c>
    </row>
    <row r="35" spans="1:26" ht="35.1" customHeight="1" x14ac:dyDescent="0.25">
      <c r="A35" s="37" t="s">
        <v>3</v>
      </c>
      <c r="B35" s="110">
        <f t="shared" si="0"/>
        <v>22</v>
      </c>
      <c r="C35" s="62"/>
      <c r="D35" s="48">
        <f t="shared" si="1"/>
        <v>26</v>
      </c>
      <c r="E35" s="62"/>
      <c r="F35" s="45">
        <f t="shared" si="2"/>
        <v>26</v>
      </c>
      <c r="G35" s="62"/>
      <c r="H35" s="48">
        <f t="shared" si="3"/>
        <v>23</v>
      </c>
      <c r="I35" s="62"/>
      <c r="J35" s="45">
        <f t="shared" si="4"/>
        <v>21</v>
      </c>
      <c r="K35" s="62"/>
      <c r="L35" s="48">
        <f t="shared" si="5"/>
        <v>25</v>
      </c>
      <c r="M35" s="62"/>
      <c r="N35" s="45">
        <f t="shared" si="6"/>
        <v>23</v>
      </c>
      <c r="O35" s="62"/>
      <c r="P35" s="45">
        <f t="shared" si="7"/>
        <v>20</v>
      </c>
      <c r="Q35" s="63"/>
      <c r="R35" s="45">
        <f t="shared" si="8"/>
        <v>24</v>
      </c>
      <c r="S35" s="62"/>
      <c r="T35" s="45">
        <f t="shared" si="9"/>
        <v>22</v>
      </c>
      <c r="U35" s="62"/>
      <c r="V35" s="48">
        <f t="shared" si="10"/>
        <v>26</v>
      </c>
      <c r="W35" s="62"/>
      <c r="X35" s="45">
        <f t="shared" si="11"/>
        <v>24</v>
      </c>
      <c r="Y35" s="62"/>
      <c r="Z35" s="38" t="s">
        <v>3</v>
      </c>
    </row>
    <row r="36" spans="1:26" ht="35.1" customHeight="1" thickBot="1" x14ac:dyDescent="0.3">
      <c r="A36" s="39" t="s">
        <v>4</v>
      </c>
      <c r="B36" s="111">
        <f t="shared" si="0"/>
        <v>23</v>
      </c>
      <c r="C36" s="63"/>
      <c r="D36" s="49">
        <f t="shared" si="1"/>
        <v>27</v>
      </c>
      <c r="E36" s="63"/>
      <c r="F36" s="46">
        <f t="shared" si="2"/>
        <v>27</v>
      </c>
      <c r="G36" s="62"/>
      <c r="H36" s="49">
        <f t="shared" si="3"/>
        <v>24</v>
      </c>
      <c r="I36" s="63"/>
      <c r="J36" s="46">
        <f t="shared" si="4"/>
        <v>22</v>
      </c>
      <c r="K36" s="63"/>
      <c r="L36" s="49">
        <f t="shared" si="5"/>
        <v>26</v>
      </c>
      <c r="M36" s="63"/>
      <c r="N36" s="46">
        <f t="shared" si="6"/>
        <v>24</v>
      </c>
      <c r="O36" s="63"/>
      <c r="P36" s="46">
        <f t="shared" si="7"/>
        <v>21</v>
      </c>
      <c r="Q36" s="116"/>
      <c r="R36" s="46">
        <f t="shared" si="8"/>
        <v>25</v>
      </c>
      <c r="S36" s="63" t="s">
        <v>46</v>
      </c>
      <c r="T36" s="46">
        <f t="shared" si="9"/>
        <v>23</v>
      </c>
      <c r="U36" s="63"/>
      <c r="V36" s="49">
        <f t="shared" si="10"/>
        <v>27</v>
      </c>
      <c r="W36" s="63"/>
      <c r="X36" s="46">
        <f t="shared" si="11"/>
        <v>25</v>
      </c>
      <c r="Y36" s="117" t="s">
        <v>13</v>
      </c>
      <c r="Z36" s="41" t="s">
        <v>4</v>
      </c>
    </row>
    <row r="37" spans="1:26" ht="51" customHeight="1" thickBot="1" x14ac:dyDescent="0.3">
      <c r="A37" s="80" t="s">
        <v>5</v>
      </c>
      <c r="B37" s="112">
        <f t="shared" si="0"/>
        <v>24</v>
      </c>
      <c r="C37" s="75"/>
      <c r="D37" s="72">
        <f t="shared" si="1"/>
        <v>28</v>
      </c>
      <c r="E37" s="73"/>
      <c r="F37" s="72">
        <f t="shared" si="2"/>
        <v>28</v>
      </c>
      <c r="G37" s="130" t="s">
        <v>14</v>
      </c>
      <c r="H37" s="72">
        <f t="shared" si="3"/>
        <v>25</v>
      </c>
      <c r="I37" s="74"/>
      <c r="J37" s="77">
        <f t="shared" si="4"/>
        <v>23</v>
      </c>
      <c r="K37" s="74"/>
      <c r="L37" s="77">
        <f t="shared" si="5"/>
        <v>27</v>
      </c>
      <c r="M37" s="73"/>
      <c r="N37" s="77">
        <f t="shared" si="6"/>
        <v>25</v>
      </c>
      <c r="O37" s="132" t="s">
        <v>33</v>
      </c>
      <c r="P37" s="77">
        <f t="shared" si="7"/>
        <v>22</v>
      </c>
      <c r="Q37" s="124" t="s">
        <v>12</v>
      </c>
      <c r="R37" s="77">
        <f t="shared" si="8"/>
        <v>26</v>
      </c>
      <c r="S37" s="73" t="s">
        <v>46</v>
      </c>
      <c r="T37" s="72">
        <f t="shared" si="9"/>
        <v>24</v>
      </c>
      <c r="U37" s="123"/>
      <c r="V37" s="72">
        <f t="shared" si="10"/>
        <v>28</v>
      </c>
      <c r="W37" s="73"/>
      <c r="X37" s="72">
        <f t="shared" si="11"/>
        <v>26</v>
      </c>
      <c r="Y37" s="120" t="s">
        <v>8</v>
      </c>
      <c r="Z37" s="85" t="s">
        <v>5</v>
      </c>
    </row>
    <row r="38" spans="1:26" ht="40.5" customHeight="1" thickBot="1" x14ac:dyDescent="0.3">
      <c r="A38" s="80" t="s">
        <v>6</v>
      </c>
      <c r="B38" s="112">
        <f t="shared" si="0"/>
        <v>25</v>
      </c>
      <c r="C38" s="74" t="s">
        <v>37</v>
      </c>
      <c r="D38" s="81">
        <f>IF(AND(44&gt;0,D37&lt;$F$2),D37+1,0)</f>
        <v>0</v>
      </c>
      <c r="E38" s="82"/>
      <c r="F38" s="72">
        <f t="shared" si="2"/>
        <v>29</v>
      </c>
      <c r="G38" s="73"/>
      <c r="H38" s="72">
        <f t="shared" si="3"/>
        <v>26</v>
      </c>
      <c r="I38" s="74" t="s">
        <v>40</v>
      </c>
      <c r="J38" s="77">
        <f t="shared" si="4"/>
        <v>24</v>
      </c>
      <c r="K38" s="123"/>
      <c r="L38" s="78">
        <f t="shared" si="5"/>
        <v>28</v>
      </c>
      <c r="M38" s="73"/>
      <c r="N38" s="77">
        <f t="shared" si="6"/>
        <v>26</v>
      </c>
      <c r="O38" s="73"/>
      <c r="P38" s="77">
        <f t="shared" si="7"/>
        <v>23</v>
      </c>
      <c r="Q38" s="76"/>
      <c r="R38" s="77">
        <f t="shared" si="8"/>
        <v>27</v>
      </c>
      <c r="S38" s="73" t="s">
        <v>46</v>
      </c>
      <c r="T38" s="78">
        <f t="shared" si="9"/>
        <v>25</v>
      </c>
      <c r="U38" s="74"/>
      <c r="V38" s="72">
        <f t="shared" si="10"/>
        <v>29</v>
      </c>
      <c r="W38" s="73"/>
      <c r="X38" s="72">
        <f t="shared" si="11"/>
        <v>27</v>
      </c>
      <c r="Y38" s="73"/>
      <c r="Z38" s="85" t="s">
        <v>6</v>
      </c>
    </row>
    <row r="39" spans="1:26" ht="35.1" customHeight="1" x14ac:dyDescent="0.25">
      <c r="A39" s="40" t="s">
        <v>0</v>
      </c>
      <c r="B39" s="109">
        <f t="shared" si="0"/>
        <v>26</v>
      </c>
      <c r="C39" s="61"/>
      <c r="D39" s="55">
        <f t="shared" ref="D39:D44" si="12">IF(AND(D38&gt;0,D38&lt;$F$2),D38+1,0)</f>
        <v>0</v>
      </c>
      <c r="E39" s="61"/>
      <c r="F39" s="44">
        <f t="shared" si="2"/>
        <v>30</v>
      </c>
      <c r="G39" s="61"/>
      <c r="H39" s="47">
        <f t="shared" si="3"/>
        <v>27</v>
      </c>
      <c r="I39" s="61"/>
      <c r="J39" s="44">
        <f t="shared" si="4"/>
        <v>25</v>
      </c>
      <c r="K39" s="118" t="s">
        <v>23</v>
      </c>
      <c r="L39" s="47">
        <f t="shared" si="5"/>
        <v>29</v>
      </c>
      <c r="M39" s="61"/>
      <c r="N39" s="44">
        <f t="shared" si="6"/>
        <v>27</v>
      </c>
      <c r="O39" s="61"/>
      <c r="P39" s="44">
        <f t="shared" si="7"/>
        <v>24</v>
      </c>
      <c r="Q39" s="61"/>
      <c r="R39" s="44">
        <f t="shared" si="8"/>
        <v>28</v>
      </c>
      <c r="S39" s="61"/>
      <c r="T39" s="44">
        <f t="shared" si="9"/>
        <v>26</v>
      </c>
      <c r="U39" s="61"/>
      <c r="V39" s="47">
        <f t="shared" si="10"/>
        <v>30</v>
      </c>
      <c r="W39" s="61"/>
      <c r="X39" s="44">
        <f t="shared" si="11"/>
        <v>28</v>
      </c>
      <c r="Y39" s="61"/>
      <c r="Z39" s="42" t="s">
        <v>0</v>
      </c>
    </row>
    <row r="40" spans="1:26" ht="35.1" customHeight="1" x14ac:dyDescent="0.25">
      <c r="A40" s="37" t="s">
        <v>1</v>
      </c>
      <c r="B40" s="110">
        <f t="shared" si="0"/>
        <v>27</v>
      </c>
      <c r="C40" s="62"/>
      <c r="D40" s="56">
        <f t="shared" si="12"/>
        <v>0</v>
      </c>
      <c r="E40" s="62"/>
      <c r="F40" s="45">
        <f t="shared" si="2"/>
        <v>31</v>
      </c>
      <c r="G40" s="62"/>
      <c r="H40" s="48">
        <f t="shared" si="3"/>
        <v>28</v>
      </c>
      <c r="I40" s="62"/>
      <c r="J40" s="45">
        <f t="shared" si="4"/>
        <v>26</v>
      </c>
      <c r="K40" s="62"/>
      <c r="L40" s="56">
        <f t="shared" si="5"/>
        <v>30</v>
      </c>
      <c r="M40" s="62"/>
      <c r="N40" s="45">
        <f t="shared" si="6"/>
        <v>28</v>
      </c>
      <c r="O40" s="62"/>
      <c r="P40" s="45">
        <f t="shared" si="7"/>
        <v>25</v>
      </c>
      <c r="Q40" s="62"/>
      <c r="R40" s="45">
        <f t="shared" si="8"/>
        <v>29</v>
      </c>
      <c r="S40" s="62"/>
      <c r="T40" s="45">
        <f t="shared" si="9"/>
        <v>27</v>
      </c>
      <c r="U40" s="62"/>
      <c r="V40" s="56">
        <f t="shared" si="10"/>
        <v>0</v>
      </c>
      <c r="W40" s="62"/>
      <c r="X40" s="45">
        <f t="shared" si="11"/>
        <v>29</v>
      </c>
      <c r="Y40" s="62"/>
      <c r="Z40" s="38" t="s">
        <v>1</v>
      </c>
    </row>
    <row r="41" spans="1:26" ht="35.1" customHeight="1" x14ac:dyDescent="0.25">
      <c r="A41" s="37" t="s">
        <v>2</v>
      </c>
      <c r="B41" s="110">
        <f t="shared" si="0"/>
        <v>28</v>
      </c>
      <c r="C41" s="62"/>
      <c r="D41" s="56">
        <f t="shared" si="12"/>
        <v>0</v>
      </c>
      <c r="E41" s="62"/>
      <c r="F41" s="51">
        <f t="shared" si="2"/>
        <v>0</v>
      </c>
      <c r="G41" s="62"/>
      <c r="H41" s="48">
        <f t="shared" si="3"/>
        <v>29</v>
      </c>
      <c r="I41" s="62"/>
      <c r="J41" s="45">
        <f t="shared" si="4"/>
        <v>27</v>
      </c>
      <c r="K41" s="62"/>
      <c r="L41" s="56">
        <f t="shared" si="5"/>
        <v>0</v>
      </c>
      <c r="M41" s="62"/>
      <c r="N41" s="45">
        <f t="shared" si="6"/>
        <v>29</v>
      </c>
      <c r="O41" s="62"/>
      <c r="P41" s="45">
        <f t="shared" si="7"/>
        <v>26</v>
      </c>
      <c r="Q41" s="117" t="s">
        <v>26</v>
      </c>
      <c r="R41" s="45">
        <f t="shared" si="8"/>
        <v>30</v>
      </c>
      <c r="S41" s="62"/>
      <c r="T41" s="45">
        <f t="shared" si="9"/>
        <v>28</v>
      </c>
      <c r="U41" s="62"/>
      <c r="V41" s="56">
        <f t="shared" si="10"/>
        <v>0</v>
      </c>
      <c r="W41" s="62"/>
      <c r="X41" s="45">
        <f t="shared" si="11"/>
        <v>30</v>
      </c>
      <c r="Y41" s="62"/>
      <c r="Z41" s="38" t="s">
        <v>2</v>
      </c>
    </row>
    <row r="42" spans="1:26" ht="35.1" customHeight="1" x14ac:dyDescent="0.25">
      <c r="A42" s="37" t="s">
        <v>3</v>
      </c>
      <c r="B42" s="110">
        <f t="shared" si="0"/>
        <v>29</v>
      </c>
      <c r="C42" s="62"/>
      <c r="D42" s="56">
        <f t="shared" si="12"/>
        <v>0</v>
      </c>
      <c r="E42" s="62"/>
      <c r="F42" s="51">
        <f t="shared" si="2"/>
        <v>0</v>
      </c>
      <c r="G42" s="62"/>
      <c r="H42" s="48">
        <f t="shared" si="3"/>
        <v>30</v>
      </c>
      <c r="I42" s="62"/>
      <c r="J42" s="45">
        <f t="shared" si="4"/>
        <v>28</v>
      </c>
      <c r="K42" s="125" t="s">
        <v>24</v>
      </c>
      <c r="L42" s="56">
        <f t="shared" si="5"/>
        <v>0</v>
      </c>
      <c r="M42" s="62"/>
      <c r="N42" s="45">
        <f t="shared" si="6"/>
        <v>30</v>
      </c>
      <c r="O42" s="62"/>
      <c r="P42" s="45">
        <f t="shared" si="7"/>
        <v>27</v>
      </c>
      <c r="Q42" s="62"/>
      <c r="R42" s="51">
        <f t="shared" si="8"/>
        <v>0</v>
      </c>
      <c r="S42" s="62"/>
      <c r="T42" s="45">
        <f t="shared" si="9"/>
        <v>29</v>
      </c>
      <c r="U42" s="62"/>
      <c r="V42" s="56">
        <f t="shared" si="10"/>
        <v>0</v>
      </c>
      <c r="W42" s="62"/>
      <c r="X42" s="45">
        <f t="shared" si="11"/>
        <v>31</v>
      </c>
      <c r="Y42" s="62"/>
      <c r="Z42" s="38" t="s">
        <v>3</v>
      </c>
    </row>
    <row r="43" spans="1:26" ht="35.1" customHeight="1" thickBot="1" x14ac:dyDescent="0.3">
      <c r="A43" s="39" t="s">
        <v>4</v>
      </c>
      <c r="B43" s="111">
        <f t="shared" si="0"/>
        <v>30</v>
      </c>
      <c r="C43" s="63"/>
      <c r="D43" s="58">
        <f t="shared" si="12"/>
        <v>0</v>
      </c>
      <c r="E43" s="63"/>
      <c r="F43" s="52">
        <f t="shared" si="2"/>
        <v>0</v>
      </c>
      <c r="G43" s="63"/>
      <c r="H43" s="58">
        <f t="shared" si="3"/>
        <v>0</v>
      </c>
      <c r="I43" s="63"/>
      <c r="J43" s="46">
        <f t="shared" si="4"/>
        <v>29</v>
      </c>
      <c r="K43" s="63"/>
      <c r="L43" s="58">
        <f t="shared" si="5"/>
        <v>0</v>
      </c>
      <c r="M43" s="63"/>
      <c r="N43" s="46">
        <f t="shared" si="6"/>
        <v>31</v>
      </c>
      <c r="O43" s="63"/>
      <c r="P43" s="46">
        <f t="shared" si="7"/>
        <v>28</v>
      </c>
      <c r="Q43" s="63"/>
      <c r="R43" s="52">
        <f t="shared" si="8"/>
        <v>0</v>
      </c>
      <c r="S43" s="63"/>
      <c r="T43" s="46">
        <f t="shared" si="9"/>
        <v>30</v>
      </c>
      <c r="U43" s="63"/>
      <c r="V43" s="58">
        <f t="shared" si="10"/>
        <v>0</v>
      </c>
      <c r="W43" s="63"/>
      <c r="X43" s="52">
        <f t="shared" si="11"/>
        <v>0</v>
      </c>
      <c r="Y43" s="63"/>
      <c r="Z43" s="41" t="s">
        <v>4</v>
      </c>
    </row>
    <row r="44" spans="1:26" ht="54" customHeight="1" thickBot="1" x14ac:dyDescent="0.3">
      <c r="A44" s="80" t="s">
        <v>5</v>
      </c>
      <c r="B44" s="72">
        <f t="shared" si="0"/>
        <v>31</v>
      </c>
      <c r="C44" s="75"/>
      <c r="D44" s="81">
        <f t="shared" si="12"/>
        <v>0</v>
      </c>
      <c r="E44" s="82"/>
      <c r="F44" s="81">
        <f t="shared" si="2"/>
        <v>0</v>
      </c>
      <c r="G44" s="82"/>
      <c r="H44" s="81">
        <f t="shared" si="3"/>
        <v>0</v>
      </c>
      <c r="I44" s="83"/>
      <c r="J44" s="72">
        <f t="shared" si="4"/>
        <v>30</v>
      </c>
      <c r="K44" s="73"/>
      <c r="L44" s="81">
        <f t="shared" si="5"/>
        <v>0</v>
      </c>
      <c r="M44" s="82"/>
      <c r="N44" s="81">
        <f t="shared" si="6"/>
        <v>0</v>
      </c>
      <c r="O44" s="84"/>
      <c r="P44" s="72">
        <f t="shared" si="7"/>
        <v>29</v>
      </c>
      <c r="Q44" s="123"/>
      <c r="R44" s="81">
        <f t="shared" si="8"/>
        <v>0</v>
      </c>
      <c r="S44" s="82"/>
      <c r="T44" s="72">
        <f t="shared" si="9"/>
        <v>31</v>
      </c>
      <c r="U44" s="73"/>
      <c r="V44" s="81">
        <f t="shared" si="10"/>
        <v>0</v>
      </c>
      <c r="W44" s="82"/>
      <c r="X44" s="81">
        <f t="shared" si="11"/>
        <v>0</v>
      </c>
      <c r="Y44" s="82"/>
      <c r="Z44" s="85" t="s">
        <v>5</v>
      </c>
    </row>
    <row r="45" spans="1:26" ht="35.1" customHeight="1" thickBot="1" x14ac:dyDescent="0.3">
      <c r="A45" s="136" t="s">
        <v>6</v>
      </c>
      <c r="B45" s="86">
        <f t="shared" si="0"/>
        <v>0</v>
      </c>
      <c r="C45" s="87"/>
      <c r="D45" s="86"/>
      <c r="E45" s="87"/>
      <c r="F45" s="86">
        <f t="shared" si="2"/>
        <v>0</v>
      </c>
      <c r="G45" s="87"/>
      <c r="H45" s="86"/>
      <c r="I45" s="90"/>
      <c r="J45" s="88">
        <f t="shared" si="4"/>
        <v>31</v>
      </c>
      <c r="K45" s="89"/>
      <c r="L45" s="86">
        <f t="shared" si="5"/>
        <v>0</v>
      </c>
      <c r="M45" s="87"/>
      <c r="N45" s="86">
        <f t="shared" si="6"/>
        <v>0</v>
      </c>
      <c r="O45" s="87"/>
      <c r="P45" s="88">
        <f t="shared" si="7"/>
        <v>30</v>
      </c>
      <c r="Q45" s="89"/>
      <c r="R45" s="86">
        <f t="shared" si="8"/>
        <v>0</v>
      </c>
      <c r="S45" s="87"/>
      <c r="T45" s="86">
        <f t="shared" si="9"/>
        <v>0</v>
      </c>
      <c r="U45" s="87"/>
      <c r="V45" s="86">
        <f t="shared" si="10"/>
        <v>0</v>
      </c>
      <c r="W45" s="87"/>
      <c r="X45" s="86">
        <f t="shared" si="11"/>
        <v>0</v>
      </c>
      <c r="Y45" s="87"/>
      <c r="Z45" s="79" t="s">
        <v>6</v>
      </c>
    </row>
    <row r="46" spans="1:26" ht="35.1" customHeight="1" thickTop="1" x14ac:dyDescent="0.25">
      <c r="A46" s="40" t="s">
        <v>0</v>
      </c>
      <c r="B46" s="114">
        <f t="shared" si="0"/>
        <v>0</v>
      </c>
      <c r="C46" s="61"/>
      <c r="D46" s="55"/>
      <c r="E46" s="61"/>
      <c r="F46" s="50">
        <f t="shared" si="2"/>
        <v>0</v>
      </c>
      <c r="G46" s="61"/>
      <c r="H46" s="55"/>
      <c r="I46" s="71"/>
      <c r="J46" s="50">
        <f t="shared" si="4"/>
        <v>0</v>
      </c>
      <c r="K46" s="61"/>
      <c r="L46" s="55">
        <f t="shared" si="5"/>
        <v>0</v>
      </c>
      <c r="M46" s="61"/>
      <c r="N46" s="50">
        <f t="shared" si="6"/>
        <v>0</v>
      </c>
      <c r="O46" s="61"/>
      <c r="P46" s="44">
        <f t="shared" si="7"/>
        <v>31</v>
      </c>
      <c r="Q46" s="61"/>
      <c r="R46" s="50">
        <f t="shared" si="8"/>
        <v>0</v>
      </c>
      <c r="S46" s="61"/>
      <c r="T46" s="50">
        <f t="shared" si="9"/>
        <v>0</v>
      </c>
      <c r="U46" s="61"/>
      <c r="V46" s="55">
        <f t="shared" si="10"/>
        <v>0</v>
      </c>
      <c r="W46" s="61"/>
      <c r="X46" s="50">
        <f t="shared" si="11"/>
        <v>0</v>
      </c>
      <c r="Y46" s="61"/>
      <c r="Z46" s="38" t="s">
        <v>0</v>
      </c>
    </row>
    <row r="47" spans="1:26" ht="35.1" customHeight="1" x14ac:dyDescent="0.25">
      <c r="A47" s="37" t="s">
        <v>1</v>
      </c>
      <c r="B47" s="113">
        <f t="shared" si="0"/>
        <v>0</v>
      </c>
      <c r="C47" s="62"/>
      <c r="D47" s="56"/>
      <c r="E47" s="63"/>
      <c r="F47" s="51">
        <f t="shared" si="2"/>
        <v>0</v>
      </c>
      <c r="G47" s="63"/>
      <c r="H47" s="56"/>
      <c r="I47" s="63"/>
      <c r="J47" s="51">
        <f t="shared" si="4"/>
        <v>0</v>
      </c>
      <c r="K47" s="63"/>
      <c r="L47" s="56">
        <f t="shared" si="5"/>
        <v>0</v>
      </c>
      <c r="M47" s="63"/>
      <c r="N47" s="51">
        <f t="shared" si="6"/>
        <v>0</v>
      </c>
      <c r="O47" s="63"/>
      <c r="P47" s="51">
        <f t="shared" si="7"/>
        <v>0</v>
      </c>
      <c r="Q47" s="63"/>
      <c r="R47" s="51">
        <f t="shared" si="8"/>
        <v>0</v>
      </c>
      <c r="S47" s="63"/>
      <c r="T47" s="51">
        <f t="shared" si="9"/>
        <v>0</v>
      </c>
      <c r="U47" s="63"/>
      <c r="V47" s="56">
        <f t="shared" si="10"/>
        <v>0</v>
      </c>
      <c r="W47" s="63"/>
      <c r="X47" s="51">
        <f t="shared" si="11"/>
        <v>0</v>
      </c>
      <c r="Y47" s="63"/>
      <c r="Z47" s="38" t="s">
        <v>1</v>
      </c>
    </row>
    <row r="48" spans="1:26" ht="35.1" customHeight="1" thickBot="1" x14ac:dyDescent="0.3">
      <c r="A48" s="106" t="s">
        <v>2</v>
      </c>
      <c r="B48" s="115">
        <f t="shared" si="0"/>
        <v>0</v>
      </c>
      <c r="C48" s="70"/>
      <c r="D48" s="54"/>
      <c r="E48" s="70"/>
      <c r="F48" s="57">
        <f t="shared" si="2"/>
        <v>0</v>
      </c>
      <c r="G48" s="70"/>
      <c r="H48" s="54"/>
      <c r="I48" s="70"/>
      <c r="J48" s="57">
        <f t="shared" si="4"/>
        <v>0</v>
      </c>
      <c r="K48" s="70"/>
      <c r="L48" s="54">
        <f t="shared" si="5"/>
        <v>0</v>
      </c>
      <c r="M48" s="70"/>
      <c r="N48" s="57">
        <f t="shared" si="6"/>
        <v>0</v>
      </c>
      <c r="O48" s="70"/>
      <c r="P48" s="57">
        <f t="shared" si="7"/>
        <v>0</v>
      </c>
      <c r="Q48" s="70"/>
      <c r="R48" s="57">
        <f t="shared" si="8"/>
        <v>0</v>
      </c>
      <c r="S48" s="70"/>
      <c r="T48" s="57">
        <f t="shared" si="9"/>
        <v>0</v>
      </c>
      <c r="U48" s="70"/>
      <c r="V48" s="54">
        <f t="shared" si="10"/>
        <v>0</v>
      </c>
      <c r="W48" s="70"/>
      <c r="X48" s="57">
        <f t="shared" si="11"/>
        <v>0</v>
      </c>
      <c r="Y48" s="70"/>
      <c r="Z48" s="107" t="s">
        <v>2</v>
      </c>
    </row>
    <row r="49" spans="1:26" s="12" customFormat="1" ht="18" customHeight="1" thickTop="1" thickBot="1" x14ac:dyDescent="0.3">
      <c r="A49" s="91" t="s">
        <v>7</v>
      </c>
      <c r="B49" s="92"/>
      <c r="C49" s="93"/>
      <c r="D49" s="94"/>
      <c r="E49" s="93"/>
      <c r="F49" s="95"/>
      <c r="G49" s="93"/>
      <c r="H49" s="94"/>
      <c r="I49" s="93"/>
      <c r="J49" s="94"/>
      <c r="K49" s="93"/>
      <c r="L49" s="94"/>
      <c r="M49" s="93"/>
      <c r="N49" s="94"/>
      <c r="O49" s="93"/>
      <c r="P49" s="94"/>
      <c r="Q49" s="93"/>
      <c r="R49" s="94"/>
      <c r="S49" s="93"/>
      <c r="T49" s="94"/>
      <c r="U49" s="93"/>
      <c r="V49" s="94"/>
      <c r="W49" s="93"/>
      <c r="X49" s="94"/>
      <c r="Y49" s="93"/>
      <c r="Z49" s="96"/>
    </row>
    <row r="50" spans="1:26" ht="17.25" thickTop="1" x14ac:dyDescent="0.25"/>
    <row r="51" spans="1:26" x14ac:dyDescent="0.25">
      <c r="E51" s="13"/>
    </row>
    <row r="53" spans="1:26" x14ac:dyDescent="0.25">
      <c r="C53" s="43"/>
      <c r="E53" s="13"/>
    </row>
    <row r="54" spans="1:26" x14ac:dyDescent="0.25">
      <c r="C54" s="43"/>
      <c r="E54" s="13"/>
    </row>
    <row r="55" spans="1:26" x14ac:dyDescent="0.25">
      <c r="C55" s="43"/>
      <c r="E55" s="13"/>
    </row>
    <row r="56" spans="1:26" x14ac:dyDescent="0.25">
      <c r="C56" s="43"/>
      <c r="E56" s="13"/>
    </row>
    <row r="57" spans="1:26" x14ac:dyDescent="0.25">
      <c r="C57" s="43"/>
      <c r="E57" s="13"/>
    </row>
    <row r="58" spans="1:26" x14ac:dyDescent="0.25">
      <c r="C58" s="43"/>
      <c r="E58" s="13"/>
    </row>
    <row r="59" spans="1:26" x14ac:dyDescent="0.25">
      <c r="C59" s="43"/>
      <c r="E59" s="13"/>
    </row>
    <row r="60" spans="1:26" x14ac:dyDescent="0.25">
      <c r="C60" s="43"/>
      <c r="E60" s="135"/>
      <c r="F60" s="135"/>
      <c r="G60" s="135"/>
    </row>
    <row r="61" spans="1:26" x14ac:dyDescent="0.25">
      <c r="C61" s="43"/>
      <c r="E61" s="13"/>
    </row>
    <row r="62" spans="1:26" x14ac:dyDescent="0.25">
      <c r="C62" s="43"/>
      <c r="E62" s="13"/>
    </row>
    <row r="63" spans="1:26" x14ac:dyDescent="0.25">
      <c r="C63" s="43"/>
      <c r="E63" s="13"/>
    </row>
    <row r="64" spans="1:26" x14ac:dyDescent="0.25">
      <c r="C64" s="43"/>
      <c r="E64" s="13"/>
    </row>
    <row r="65" spans="3:3" x14ac:dyDescent="0.25">
      <c r="C65" s="43"/>
    </row>
    <row r="66" spans="3:3" x14ac:dyDescent="0.25">
      <c r="C66" s="43"/>
    </row>
  </sheetData>
  <sheetProtection formatCells="0" formatColumns="0" formatRows="0"/>
  <mergeCells count="1">
    <mergeCell ref="E60:G60"/>
  </mergeCells>
  <printOptions horizontalCentered="1" verticalCentered="1"/>
  <pageMargins left="0" right="0" top="0" bottom="0" header="0" footer="0"/>
  <pageSetup paperSize="9" scale="4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33" ma:contentTypeDescription="Create a new document." ma:contentTypeScope="" ma:versionID="37d3ec2b48d53e45b233ad8f52fe1b11"/>
</file>

<file path=customXml/itemProps1.xml><?xml version="1.0" encoding="utf-8"?>
<ds:datastoreItem xmlns:ds="http://schemas.openxmlformats.org/officeDocument/2006/customXml" ds:itemID="{4B149D9E-1B15-4D25-AA82-6052F7A388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B21528-8070-4172-BF09-0AE406933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942CC-EEB3-4069-9373-815158806F3B}">
  <ds:schemaRefs>
    <ds:schemaRef ds:uri="http://schemas.microsoft.com/office/2006/metadata/contentType"/>
    <ds:schemaRef ds:uri="http://schemas.microsoft.com/office/2006/metadata/properties/metaAttribut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Annual (2)</vt:lpstr>
      <vt:lpstr>'Annual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Pretorius</dc:creator>
  <cp:lastModifiedBy>JOHAN</cp:lastModifiedBy>
  <cp:lastPrinted>2011-02-02T07:36:07Z</cp:lastPrinted>
  <dcterms:created xsi:type="dcterms:W3CDTF">2010-11-04T13:17:41Z</dcterms:created>
  <dcterms:modified xsi:type="dcterms:W3CDTF">2026-01-12T09:12:42Z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TC300018379990</vt:lpwstr>
  </property>
</Properties>
</file>